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645" windowWidth="15975" windowHeight="11955" activeTab="1"/>
  </bookViews>
  <sheets>
    <sheet name="Home" sheetId="1" r:id="rId1"/>
    <sheet name="Budget" sheetId="2" r:id="rId2"/>
    <sheet name="Notes" sheetId="3" r:id="rId3"/>
  </sheets>
  <calcPr calcId="145621"/>
</workbook>
</file>

<file path=xl/calcChain.xml><?xml version="1.0" encoding="utf-8"?>
<calcChain xmlns="http://schemas.openxmlformats.org/spreadsheetml/2006/main">
  <c r="F21" i="2" l="1"/>
  <c r="E199" i="2"/>
  <c r="G47" i="2"/>
  <c r="G49" i="2" s="1"/>
  <c r="H25" i="2"/>
  <c r="H26" i="2"/>
  <c r="H27" i="2"/>
  <c r="H28" i="2"/>
  <c r="H29" i="2"/>
  <c r="H30" i="2"/>
  <c r="H31" i="2"/>
  <c r="H32" i="2"/>
  <c r="H33" i="2"/>
  <c r="H34" i="2"/>
  <c r="H35" i="2"/>
  <c r="H36" i="2"/>
  <c r="H37" i="2"/>
  <c r="H38" i="2"/>
  <c r="H41" i="2"/>
  <c r="H42" i="2"/>
  <c r="H43" i="2"/>
  <c r="H44" i="2"/>
  <c r="H45" i="2"/>
  <c r="H24" i="2"/>
  <c r="G51" i="2" l="1"/>
  <c r="G53" i="2" s="1"/>
  <c r="H47" i="2"/>
  <c r="H49" i="2" s="1"/>
  <c r="F199" i="2"/>
  <c r="G62" i="2" l="1"/>
  <c r="H51" i="2"/>
  <c r="H53" i="2" s="1"/>
  <c r="G194" i="2"/>
  <c r="G186" i="2"/>
  <c r="G57" i="2"/>
  <c r="G197" i="2"/>
  <c r="G193" i="2"/>
  <c r="G189" i="2"/>
  <c r="G185" i="2"/>
  <c r="G181" i="2"/>
  <c r="G177" i="2"/>
  <c r="G173" i="2"/>
  <c r="G169" i="2"/>
  <c r="G165" i="2"/>
  <c r="G161" i="2"/>
  <c r="G157" i="2"/>
  <c r="G153" i="2"/>
  <c r="G149" i="2"/>
  <c r="G145" i="2"/>
  <c r="G141" i="2"/>
  <c r="G137" i="2"/>
  <c r="G133" i="2"/>
  <c r="G129" i="2"/>
  <c r="G125" i="2"/>
  <c r="G121" i="2"/>
  <c r="G117" i="2"/>
  <c r="G113" i="2"/>
  <c r="G109" i="2"/>
  <c r="G105" i="2"/>
  <c r="G101" i="2"/>
  <c r="G97" i="2"/>
  <c r="G93" i="2"/>
  <c r="G89" i="2"/>
  <c r="G85" i="2"/>
  <c r="G81" i="2"/>
  <c r="G77" i="2"/>
  <c r="G73" i="2"/>
  <c r="G69" i="2"/>
  <c r="G65" i="2"/>
  <c r="G61" i="2"/>
  <c r="G58" i="2"/>
  <c r="G196" i="2"/>
  <c r="G192" i="2"/>
  <c r="G188" i="2"/>
  <c r="G184" i="2"/>
  <c r="G180" i="2"/>
  <c r="G176" i="2"/>
  <c r="G172" i="2"/>
  <c r="G168" i="2"/>
  <c r="G164" i="2"/>
  <c r="G160" i="2"/>
  <c r="G156" i="2"/>
  <c r="G152" i="2"/>
  <c r="G148" i="2"/>
  <c r="G144" i="2"/>
  <c r="G140" i="2"/>
  <c r="G136" i="2"/>
  <c r="G132" i="2"/>
  <c r="G128" i="2"/>
  <c r="G124" i="2"/>
  <c r="G120" i="2"/>
  <c r="G116" i="2"/>
  <c r="G112" i="2"/>
  <c r="G108" i="2"/>
  <c r="G104" i="2"/>
  <c r="G100" i="2"/>
  <c r="G96" i="2"/>
  <c r="G92" i="2"/>
  <c r="G88" i="2"/>
  <c r="G84" i="2"/>
  <c r="G80" i="2"/>
  <c r="G76" i="2"/>
  <c r="G72" i="2"/>
  <c r="G68" i="2"/>
  <c r="G64" i="2"/>
  <c r="G60" i="2"/>
  <c r="G198" i="2"/>
  <c r="G195" i="2"/>
  <c r="G191" i="2"/>
  <c r="G187" i="2"/>
  <c r="G183" i="2"/>
  <c r="G179" i="2"/>
  <c r="G175" i="2"/>
  <c r="G171" i="2"/>
  <c r="G167" i="2"/>
  <c r="G163" i="2"/>
  <c r="G159" i="2"/>
  <c r="G155" i="2"/>
  <c r="G151" i="2"/>
  <c r="G147" i="2"/>
  <c r="G143" i="2"/>
  <c r="G139" i="2"/>
  <c r="G135" i="2"/>
  <c r="G131" i="2"/>
  <c r="G127" i="2"/>
  <c r="G123" i="2"/>
  <c r="G119" i="2"/>
  <c r="G115" i="2"/>
  <c r="G111" i="2"/>
  <c r="G107" i="2"/>
  <c r="G103" i="2"/>
  <c r="G99" i="2"/>
  <c r="G95" i="2"/>
  <c r="G91" i="2"/>
  <c r="G87" i="2"/>
  <c r="G83" i="2"/>
  <c r="G79" i="2"/>
  <c r="G75" i="2"/>
  <c r="G71" i="2"/>
  <c r="G67" i="2"/>
  <c r="G63" i="2"/>
  <c r="G59" i="2"/>
  <c r="G190" i="2"/>
  <c r="G182" i="2"/>
  <c r="G178" i="2"/>
  <c r="G174" i="2"/>
  <c r="G170" i="2"/>
  <c r="G166" i="2"/>
  <c r="G162" i="2"/>
  <c r="G158" i="2"/>
  <c r="G154" i="2"/>
  <c r="G150" i="2"/>
  <c r="G146" i="2"/>
  <c r="G142" i="2"/>
  <c r="G138" i="2"/>
  <c r="G134" i="2"/>
  <c r="G130" i="2"/>
  <c r="G126" i="2"/>
  <c r="G122" i="2"/>
  <c r="G118" i="2"/>
  <c r="G114" i="2"/>
  <c r="G110" i="2"/>
  <c r="G106" i="2"/>
  <c r="G102" i="2"/>
  <c r="G98" i="2"/>
  <c r="G94" i="2"/>
  <c r="G90" i="2"/>
  <c r="G86" i="2"/>
  <c r="G82" i="2"/>
  <c r="G78" i="2"/>
  <c r="G74" i="2"/>
  <c r="G70" i="2"/>
  <c r="G66" i="2"/>
  <c r="H61" i="2" l="1"/>
  <c r="H184" i="2"/>
  <c r="H180" i="2"/>
  <c r="H192" i="2"/>
  <c r="H152" i="2"/>
  <c r="H120" i="2"/>
  <c r="H88" i="2"/>
  <c r="H60" i="2"/>
  <c r="H195" i="2"/>
  <c r="H179" i="2"/>
  <c r="H163" i="2"/>
  <c r="H147" i="2"/>
  <c r="H131" i="2"/>
  <c r="H115" i="2"/>
  <c r="H99" i="2"/>
  <c r="H83" i="2"/>
  <c r="H67" i="2"/>
  <c r="H140" i="2"/>
  <c r="H108" i="2"/>
  <c r="H76" i="2"/>
  <c r="H198" i="2"/>
  <c r="H182" i="2"/>
  <c r="H166" i="2"/>
  <c r="H150" i="2"/>
  <c r="H134" i="2"/>
  <c r="H118" i="2"/>
  <c r="H102" i="2"/>
  <c r="H86" i="2"/>
  <c r="H70" i="2"/>
  <c r="H189" i="2"/>
  <c r="H173" i="2"/>
  <c r="H157" i="2"/>
  <c r="H141" i="2"/>
  <c r="H125" i="2"/>
  <c r="H109" i="2"/>
  <c r="H93" i="2"/>
  <c r="H77" i="2"/>
  <c r="H103" i="2"/>
  <c r="H154" i="2"/>
  <c r="H90" i="2"/>
  <c r="H145" i="2"/>
  <c r="H97" i="2"/>
  <c r="H168" i="2"/>
  <c r="H164" i="2"/>
  <c r="H176" i="2"/>
  <c r="H188" i="2"/>
  <c r="H144" i="2"/>
  <c r="H112" i="2"/>
  <c r="H80" i="2"/>
  <c r="H191" i="2"/>
  <c r="H175" i="2"/>
  <c r="H159" i="2"/>
  <c r="H143" i="2"/>
  <c r="H127" i="2"/>
  <c r="H111" i="2"/>
  <c r="H95" i="2"/>
  <c r="H79" i="2"/>
  <c r="H63" i="2"/>
  <c r="H132" i="2"/>
  <c r="H100" i="2"/>
  <c r="H64" i="2"/>
  <c r="H194" i="2"/>
  <c r="H178" i="2"/>
  <c r="H162" i="2"/>
  <c r="H146" i="2"/>
  <c r="H130" i="2"/>
  <c r="H114" i="2"/>
  <c r="H98" i="2"/>
  <c r="H82" i="2"/>
  <c r="H66" i="2"/>
  <c r="H185" i="2"/>
  <c r="H169" i="2"/>
  <c r="H153" i="2"/>
  <c r="H137" i="2"/>
  <c r="H121" i="2"/>
  <c r="H105" i="2"/>
  <c r="H89" i="2"/>
  <c r="H73" i="2"/>
  <c r="H119" i="2"/>
  <c r="H116" i="2"/>
  <c r="H186" i="2"/>
  <c r="H122" i="2"/>
  <c r="H58" i="2"/>
  <c r="H177" i="2"/>
  <c r="H129" i="2"/>
  <c r="H65" i="2"/>
  <c r="H57" i="2"/>
  <c r="H160" i="2"/>
  <c r="H172" i="2"/>
  <c r="H136" i="2"/>
  <c r="H104" i="2"/>
  <c r="H72" i="2"/>
  <c r="H187" i="2"/>
  <c r="H171" i="2"/>
  <c r="H155" i="2"/>
  <c r="H139" i="2"/>
  <c r="H123" i="2"/>
  <c r="H107" i="2"/>
  <c r="H91" i="2"/>
  <c r="H75" i="2"/>
  <c r="H59" i="2"/>
  <c r="H124" i="2"/>
  <c r="H92" i="2"/>
  <c r="H190" i="2"/>
  <c r="H174" i="2"/>
  <c r="H158" i="2"/>
  <c r="H142" i="2"/>
  <c r="H126" i="2"/>
  <c r="H110" i="2"/>
  <c r="H94" i="2"/>
  <c r="H78" i="2"/>
  <c r="H62" i="2"/>
  <c r="H197" i="2"/>
  <c r="H181" i="2"/>
  <c r="H165" i="2"/>
  <c r="H149" i="2"/>
  <c r="H133" i="2"/>
  <c r="H117" i="2"/>
  <c r="H101" i="2"/>
  <c r="H85" i="2"/>
  <c r="H69" i="2"/>
  <c r="H196" i="2"/>
  <c r="H156" i="2"/>
  <c r="H128" i="2"/>
  <c r="H96" i="2"/>
  <c r="H68" i="2"/>
  <c r="H183" i="2"/>
  <c r="H167" i="2"/>
  <c r="H151" i="2"/>
  <c r="H135" i="2"/>
  <c r="H87" i="2"/>
  <c r="H71" i="2"/>
  <c r="H148" i="2"/>
  <c r="H84" i="2"/>
  <c r="H170" i="2"/>
  <c r="H138" i="2"/>
  <c r="H106" i="2"/>
  <c r="H74" i="2"/>
  <c r="H193" i="2"/>
  <c r="H161" i="2"/>
  <c r="H113" i="2"/>
  <c r="H81" i="2"/>
  <c r="G199" i="2"/>
  <c r="H199" i="2" l="1"/>
</calcChain>
</file>

<file path=xl/sharedStrings.xml><?xml version="1.0" encoding="utf-8"?>
<sst xmlns="http://schemas.openxmlformats.org/spreadsheetml/2006/main" count="242" uniqueCount="120">
  <si>
    <t>Development Name</t>
  </si>
  <si>
    <t>Development Address</t>
  </si>
  <si>
    <t>Accountant - Taxation</t>
  </si>
  <si>
    <t>Preparation of and lodgement of quarterly BAS statements and taxation returns</t>
  </si>
  <si>
    <t>Accountant - Audit</t>
  </si>
  <si>
    <t>Preparation of a financial audit of the Owners Corporation records</t>
  </si>
  <si>
    <t>Accountant - ABN/TFN/GST Registration</t>
  </si>
  <si>
    <t>Professional fees accociated with ABN and TFN application and GST Registration (where applicable)</t>
  </si>
  <si>
    <t>Bank Fees &amp; Charges</t>
  </si>
  <si>
    <t>All bank fees and charges</t>
  </si>
  <si>
    <t>Caretaking</t>
  </si>
  <si>
    <t>Estimate based on developments with similar requirements</t>
  </si>
  <si>
    <t>Cleaning - Bins &amp; Enclosures</t>
  </si>
  <si>
    <t>Estimate based on required quarterly clean and decontamination of waste receptacles and enclosures</t>
  </si>
  <si>
    <t>Contingencies</t>
  </si>
  <si>
    <t>Any incidential items which may arise, including but not limited to purchasing of common seal and any other unexpected items of expenditure</t>
  </si>
  <si>
    <t>Electricity - Common Areas</t>
  </si>
  <si>
    <t>Estimate based on current charges set by ACTEW to cover costs for common property power supply, including operation of lifts, lighting and general facilities throughout the complex.</t>
  </si>
  <si>
    <t>Fire Protection Services</t>
  </si>
  <si>
    <t>Estimate for ongoing maintenance of the hydrant</t>
  </si>
  <si>
    <t>Insurance Premiums</t>
  </si>
  <si>
    <t>Estimate based on a comprehensive policy for complete replacement at a value of$8,100,000and Public Liability of $20,000,000. The figure provided is based on a non-binding indication from the Inurer.</t>
  </si>
  <si>
    <t>Development Name:</t>
  </si>
  <si>
    <t>Insurance Excess</t>
  </si>
  <si>
    <t>As required by the Act, the Owners Corporation is responsible for any excess payable under the policy. The amount allocated has been estimated based on between 2claims being submitted.</t>
  </si>
  <si>
    <t>Insurance Valuation</t>
  </si>
  <si>
    <t>Professional fees associated with preparation of a formal insurance valuation recommended for all new developments to ensure accurancy of building sum insured.</t>
  </si>
  <si>
    <t>Management Fees - Set Up Fee</t>
  </si>
  <si>
    <t>Once off fee payable for the establishment of the Owners Corporation.</t>
  </si>
  <si>
    <t>Management Fees</t>
  </si>
  <si>
    <t>Strata Management Fees for services provided as per the Strata Management Agreement. The current fee is $350per unit per annum, and is inclusive of GST.</t>
  </si>
  <si>
    <t>Management Fees - Admin - Water Metering</t>
  </si>
  <si>
    <t>An allowance for quarterly reading of sub-meters, including on charging to owners</t>
  </si>
  <si>
    <t>Minor Building Maintenance</t>
  </si>
  <si>
    <t>Estimate based on additional expenditure required for repair and/or maintenance of the common property, not covered by the builders warranty.</t>
  </si>
  <si>
    <t>Minor Building Maintenance - Garage</t>
  </si>
  <si>
    <t>Estimate based on required quarterly maintenance of the common property garange entry and exit gates/doors.</t>
  </si>
  <si>
    <t>Sinking Fund Forecast</t>
  </si>
  <si>
    <t>Fee for provision of a 10 year Sinking Fund Forecast (SFF) as required by The Act.</t>
  </si>
  <si>
    <t>Telephone</t>
  </si>
  <si>
    <t>Estimate for essential lift telephone lines and Fire Monitoring System.</t>
  </si>
  <si>
    <t>Waste Management</t>
  </si>
  <si>
    <t>Estimate based on removal of dumped items excluded from ACT Government collections.</t>
  </si>
  <si>
    <t>Water Consumption</t>
  </si>
  <si>
    <t>Estimate based on current charges as set by ICON Water to cover all water consumption across the development. The initial year will need to be collected to enable payment of invoices prior to the recovery of funds from indivudal units</t>
  </si>
  <si>
    <t>Inflation</t>
  </si>
  <si>
    <t>An uplift factor allowing for any increase in costs between preparation of the budget and registration of the Owners Corporation or from one period to the next.</t>
  </si>
  <si>
    <t>Development Address:</t>
  </si>
  <si>
    <t>Block Number:</t>
  </si>
  <si>
    <t>Section Number</t>
  </si>
  <si>
    <t>Developer:</t>
  </si>
  <si>
    <t>Building Class</t>
  </si>
  <si>
    <t>Division:</t>
  </si>
  <si>
    <t>Calculation Basis</t>
  </si>
  <si>
    <t>Aggregate Entitlements</t>
  </si>
  <si>
    <t>Residential</t>
  </si>
  <si>
    <t>ESTIMATED BUDGET</t>
  </si>
  <si>
    <t>Year 1</t>
  </si>
  <si>
    <t>Year 2</t>
  </si>
  <si>
    <t>Facilities Management</t>
  </si>
  <si>
    <t>TOTAL</t>
  </si>
  <si>
    <t>ESTIMATED CONTRIBUTIONS</t>
  </si>
  <si>
    <t>Lot No.</t>
  </si>
  <si>
    <t>Unit No.</t>
  </si>
  <si>
    <t>Year 1 Levies</t>
  </si>
  <si>
    <t>Year 2 Levies</t>
  </si>
  <si>
    <t>Kingston</t>
  </si>
  <si>
    <t>PEET Group</t>
  </si>
  <si>
    <t xml:space="preserve">A </t>
  </si>
  <si>
    <t>Cleaning</t>
  </si>
  <si>
    <t>Electricity - Common</t>
  </si>
  <si>
    <t xml:space="preserve">Fire Control </t>
  </si>
  <si>
    <t>Garden Care</t>
  </si>
  <si>
    <t>Gas - Common</t>
  </si>
  <si>
    <t>Insurance</t>
  </si>
  <si>
    <t>Repairs &amp; Maintenance</t>
  </si>
  <si>
    <t>Repairs &amp; Maintenance - Garage</t>
  </si>
  <si>
    <t xml:space="preserve">Sinking Fund Forecaset </t>
  </si>
  <si>
    <t xml:space="preserve">Telephone </t>
  </si>
  <si>
    <t xml:space="preserve">Water Consumption </t>
  </si>
  <si>
    <t xml:space="preserve">Atria - Residential Tower </t>
  </si>
  <si>
    <t>Accounting Service Provision</t>
  </si>
  <si>
    <t>Bundled Disbursments</t>
  </si>
  <si>
    <t>Repairs &amp; Maintenance - Lift</t>
  </si>
  <si>
    <t>Tax Compliance</t>
  </si>
  <si>
    <t>Trades Compliance</t>
  </si>
  <si>
    <t>Inflation Allowance (3.00%)</t>
  </si>
  <si>
    <t>-</t>
  </si>
  <si>
    <t>Sub Total EX GST</t>
  </si>
  <si>
    <t>GST</t>
  </si>
  <si>
    <t xml:space="preserve">Type </t>
  </si>
  <si>
    <t>2C</t>
  </si>
  <si>
    <t>1E</t>
  </si>
  <si>
    <t>1c</t>
  </si>
  <si>
    <t xml:space="preserve">2Ci </t>
  </si>
  <si>
    <t>2Ai</t>
  </si>
  <si>
    <t>2B</t>
  </si>
  <si>
    <t>2A</t>
  </si>
  <si>
    <t>3f</t>
  </si>
  <si>
    <t>1a</t>
  </si>
  <si>
    <t>3e</t>
  </si>
  <si>
    <t>3d</t>
  </si>
  <si>
    <t>3a</t>
  </si>
  <si>
    <t>1F</t>
  </si>
  <si>
    <t>2D</t>
  </si>
  <si>
    <t>1h</t>
  </si>
  <si>
    <t>3b</t>
  </si>
  <si>
    <t>1b</t>
  </si>
  <si>
    <t>3c</t>
  </si>
  <si>
    <t>1C</t>
  </si>
  <si>
    <t>1f</t>
  </si>
  <si>
    <t>2b</t>
  </si>
  <si>
    <t>2ci-2</t>
  </si>
  <si>
    <t>1D</t>
  </si>
  <si>
    <t>1d</t>
  </si>
  <si>
    <t>2D-P</t>
  </si>
  <si>
    <t>1G</t>
  </si>
  <si>
    <t>M2</t>
  </si>
  <si>
    <t>Estimated Entitlement</t>
  </si>
  <si>
    <t xml:space="preserve">Commercial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</si>
</sst>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43">
    <font>
      <sz val="10"/>
      <color rgb="FF000000"/>
      <name val="Arial"/>
    </font>
    <font>
      <sz val="10"/>
      <name val="Arial"/>
    </font>
    <font>
      <sz val="11"/>
      <color rgb="FF000000"/>
      <name val="Calibri"/>
    </font>
    <font>
      <b/>
      <sz val="18"/>
      <color theme="1"/>
      <name val="Calibri"/>
    </font>
    <font>
      <b/>
      <sz val="14"/>
      <color rgb="FFA50050"/>
      <name val="Calibri"/>
    </font>
    <font>
      <sz val="9"/>
      <color theme="1"/>
      <name val="Helvetica Neue"/>
    </font>
    <font>
      <sz val="10"/>
      <color theme="1"/>
      <name val="Helvetica Neue"/>
    </font>
    <font>
      <sz val="10"/>
      <color theme="1"/>
      <name val="Arial"/>
    </font>
    <font>
      <b/>
      <sz val="14"/>
      <color rgb="FF5CC64B"/>
      <name val="Calibri"/>
    </font>
    <font>
      <i/>
      <sz val="10"/>
      <color theme="1"/>
      <name val="Calibri"/>
    </font>
    <font>
      <sz val="10"/>
      <color theme="1"/>
      <name val="Arial"/>
    </font>
    <font>
      <b/>
      <sz val="12"/>
      <color theme="1"/>
      <name val="Calibri"/>
    </font>
    <font>
      <b/>
      <sz val="11"/>
      <color theme="1"/>
      <name val="Calibri"/>
    </font>
    <font>
      <sz val="10"/>
      <color theme="1"/>
      <name val="Calibri"/>
    </font>
    <font>
      <sz val="11"/>
      <color theme="1"/>
      <name val="Calibri"/>
    </font>
    <font>
      <b/>
      <sz val="10"/>
      <color theme="1"/>
      <name val="Calibri"/>
    </font>
    <font>
      <sz val="10"/>
      <color rgb="FF5CC64B"/>
      <name val="Arial"/>
    </font>
    <font>
      <sz val="11"/>
      <color rgb="FFFF0000"/>
      <name val="Calibri"/>
    </font>
    <font>
      <b/>
      <i/>
      <sz val="10"/>
      <color theme="1"/>
      <name val="Calibri"/>
    </font>
    <font>
      <sz val="10"/>
      <name val="Calibri"/>
      <family val="2"/>
    </font>
    <font>
      <sz val="10"/>
      <name val="Arial"/>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font>
    <font>
      <i/>
      <sz val="10"/>
      <color theme="1"/>
      <name val="Calibri"/>
      <family val="2"/>
    </font>
    <font>
      <b/>
      <sz val="10"/>
      <color theme="1"/>
      <name val="Calibri"/>
      <family val="2"/>
    </font>
    <font>
      <sz val="10"/>
      <color rgb="FF000000"/>
      <name val="Calibri"/>
      <family val="2"/>
    </font>
  </fonts>
  <fills count="2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5CC64B"/>
        <bgColor rgb="FF5CC64B"/>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56">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A50050"/>
      </left>
      <right/>
      <top style="thin">
        <color rgb="FFA50050"/>
      </top>
      <bottom style="thin">
        <color rgb="FFA50050"/>
      </bottom>
      <diagonal/>
    </border>
    <border>
      <left/>
      <right/>
      <top style="thin">
        <color rgb="FFA50050"/>
      </top>
      <bottom style="thin">
        <color rgb="FFA50050"/>
      </bottom>
      <diagonal/>
    </border>
    <border>
      <left style="thin">
        <color rgb="FF000000"/>
      </left>
      <right style="thin">
        <color rgb="FFA50050"/>
      </right>
      <top style="thin">
        <color rgb="FFA50050"/>
      </top>
      <bottom style="thin">
        <color rgb="FFA50050"/>
      </bottom>
      <diagonal/>
    </border>
    <border>
      <left/>
      <right/>
      <top style="thin">
        <color rgb="FFA50050"/>
      </top>
      <bottom/>
      <diagonal/>
    </border>
    <border>
      <left/>
      <right style="thin">
        <color rgb="FF000000"/>
      </right>
      <top style="thin">
        <color rgb="FFA50050"/>
      </top>
      <bottom style="thin">
        <color rgb="FFA50050"/>
      </bottom>
      <diagonal/>
    </border>
    <border>
      <left/>
      <right style="thin">
        <color rgb="FFA50050"/>
      </right>
      <top style="thin">
        <color rgb="FFA50050"/>
      </top>
      <bottom style="thin">
        <color rgb="FFA50050"/>
      </bottom>
      <diagonal/>
    </border>
    <border>
      <left style="thin">
        <color rgb="FFA50050"/>
      </left>
      <right/>
      <top/>
      <bottom style="thin">
        <color rgb="FF000000"/>
      </bottom>
      <diagonal/>
    </border>
    <border>
      <left style="thin">
        <color rgb="FF000000"/>
      </left>
      <right style="thin">
        <color rgb="FF000000"/>
      </right>
      <top/>
      <bottom style="thin">
        <color rgb="FF000000"/>
      </bottom>
      <diagonal/>
    </border>
    <border>
      <left/>
      <right style="thin">
        <color rgb="FFA50050"/>
      </right>
      <top/>
      <bottom style="thin">
        <color rgb="FF000000"/>
      </bottom>
      <diagonal/>
    </border>
    <border>
      <left style="thin">
        <color rgb="FFA5005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0050"/>
      </right>
      <top/>
      <bottom style="thin">
        <color rgb="FFA5005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A50050"/>
      </right>
      <top/>
      <bottom/>
      <diagonal/>
    </border>
    <border>
      <left style="thin">
        <color rgb="FFA50050"/>
      </left>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rgb="FF000000"/>
      </left>
      <right style="thin">
        <color rgb="FF000000"/>
      </right>
      <top style="medium">
        <color indexed="64"/>
      </top>
      <bottom style="medium">
        <color indexed="64"/>
      </bottom>
      <diagonal/>
    </border>
    <border>
      <left/>
      <right style="thin">
        <color rgb="FFA50050"/>
      </right>
      <top style="thin">
        <color rgb="FFA50050"/>
      </top>
      <bottom/>
      <diagonal/>
    </border>
    <border>
      <left style="thin">
        <color rgb="FFA50050"/>
      </left>
      <right/>
      <top style="thin">
        <color indexed="64"/>
      </top>
      <bottom style="thin">
        <color rgb="FFA50050"/>
      </bottom>
      <diagonal/>
    </border>
    <border>
      <left/>
      <right/>
      <top style="thin">
        <color indexed="64"/>
      </top>
      <bottom style="thin">
        <color rgb="FFA50050"/>
      </bottom>
      <diagonal/>
    </border>
    <border>
      <left/>
      <right style="thin">
        <color rgb="FF000000"/>
      </right>
      <top style="thin">
        <color indexed="64"/>
      </top>
      <bottom style="thin">
        <color rgb="FFA50050"/>
      </bottom>
      <diagonal/>
    </border>
  </borders>
  <cellStyleXfs count="50">
    <xf numFmtId="0" fontId="0" fillId="0" borderId="0"/>
    <xf numFmtId="0" fontId="20" fillId="0" borderId="0"/>
    <xf numFmtId="44" fontId="20" fillId="0" borderId="0" applyFont="0" applyFill="0" applyBorder="0" applyAlignment="0" applyProtection="0"/>
    <xf numFmtId="0" fontId="20" fillId="0" borderId="0"/>
    <xf numFmtId="0" fontId="20" fillId="0" borderId="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4" fillId="6" borderId="0" applyNumberFormat="0" applyBorder="0" applyAlignment="0" applyProtection="0"/>
    <xf numFmtId="0" fontId="25" fillId="23" borderId="36" applyNumberFormat="0" applyAlignment="0" applyProtection="0"/>
    <xf numFmtId="0" fontId="26" fillId="24" borderId="37" applyNumberFormat="0" applyAlignment="0" applyProtection="0"/>
    <xf numFmtId="44" fontId="22" fillId="0" borderId="0" applyFont="0" applyFill="0" applyBorder="0" applyAlignment="0" applyProtection="0"/>
    <xf numFmtId="44" fontId="20" fillId="0" borderId="0" applyFon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0" borderId="38" applyNumberFormat="0" applyFill="0" applyAlignment="0" applyProtection="0"/>
    <xf numFmtId="0" fontId="30" fillId="0" borderId="39" applyNumberFormat="0" applyFill="0" applyAlignment="0" applyProtection="0"/>
    <xf numFmtId="0" fontId="31" fillId="0" borderId="40" applyNumberFormat="0" applyFill="0" applyAlignment="0" applyProtection="0"/>
    <xf numFmtId="0" fontId="31" fillId="0" borderId="0" applyNumberFormat="0" applyFill="0" applyBorder="0" applyAlignment="0" applyProtection="0"/>
    <xf numFmtId="0" fontId="32" fillId="10" borderId="36" applyNumberFormat="0" applyAlignment="0" applyProtection="0"/>
    <xf numFmtId="0" fontId="33" fillId="0" borderId="41" applyNumberFormat="0" applyFill="0" applyAlignment="0" applyProtection="0"/>
    <xf numFmtId="0" fontId="34" fillId="25" borderId="0" applyNumberFormat="0" applyBorder="0" applyAlignment="0" applyProtection="0"/>
    <xf numFmtId="0" fontId="20" fillId="0" borderId="0"/>
    <xf numFmtId="0" fontId="22" fillId="0" borderId="0"/>
    <xf numFmtId="0" fontId="20" fillId="26" borderId="42" applyNumberFormat="0" applyFont="0" applyAlignment="0" applyProtection="0"/>
    <xf numFmtId="0" fontId="35" fillId="23" borderId="43" applyNumberFormat="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cellStyleXfs>
  <cellXfs count="127">
    <xf numFmtId="0" fontId="0" fillId="0" borderId="0" xfId="0" applyFont="1" applyAlignment="1"/>
    <xf numFmtId="0" fontId="1" fillId="0" borderId="0" xfId="0" applyFont="1" applyAlignment="1">
      <alignment horizontal="center" vertical="center" wrapText="1"/>
    </xf>
    <xf numFmtId="0" fontId="2" fillId="0" borderId="0" xfId="0" applyFont="1" applyAlignment="1"/>
    <xf numFmtId="0" fontId="2" fillId="0" borderId="0" xfId="0" applyFont="1" applyAlignment="1">
      <alignment horizontal="left" vertical="top"/>
    </xf>
    <xf numFmtId="0" fontId="3" fillId="0" borderId="0" xfId="0" applyFont="1" applyAlignment="1">
      <alignment vertical="top"/>
    </xf>
    <xf numFmtId="0" fontId="1" fillId="0" borderId="0" xfId="0" applyFont="1" applyAlignment="1">
      <alignment horizontal="center" vertical="center" wrapText="1"/>
    </xf>
    <xf numFmtId="0" fontId="4" fillId="0" borderId="0" xfId="0" applyFont="1" applyAlignment="1">
      <alignment horizontal="left"/>
    </xf>
    <xf numFmtId="0" fontId="5" fillId="2" borderId="0" xfId="0" applyFont="1" applyFill="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3" borderId="0" xfId="0" applyFont="1" applyFill="1" applyAlignment="1">
      <alignment horizontal="left"/>
    </xf>
    <xf numFmtId="0" fontId="6" fillId="2" borderId="0" xfId="0" applyFont="1" applyFill="1" applyAlignment="1">
      <alignment horizontal="center" vertical="center" wrapText="1"/>
    </xf>
    <xf numFmtId="0" fontId="10" fillId="0" borderId="0" xfId="0" applyFont="1" applyAlignment="1">
      <alignment horizontal="center" vertical="center" wrapText="1"/>
    </xf>
    <xf numFmtId="0" fontId="14" fillId="0" borderId="0" xfId="0" applyFont="1" applyAlignment="1"/>
    <xf numFmtId="0" fontId="16" fillId="0" borderId="0" xfId="0" applyFont="1"/>
    <xf numFmtId="0" fontId="13" fillId="0" borderId="0" xfId="0" applyFont="1" applyAlignment="1"/>
    <xf numFmtId="0" fontId="9" fillId="0" borderId="0" xfId="0" applyFont="1" applyAlignment="1">
      <alignment horizontal="left" vertical="top"/>
    </xf>
    <xf numFmtId="0" fontId="13" fillId="0" borderId="0" xfId="0" applyFont="1" applyAlignment="1">
      <alignment horizontal="left" vertical="top"/>
    </xf>
    <xf numFmtId="0" fontId="13" fillId="0" borderId="9"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164" fontId="13" fillId="0" borderId="16" xfId="0" applyNumberFormat="1" applyFont="1" applyBorder="1" applyAlignment="1">
      <alignment horizontal="right"/>
    </xf>
    <xf numFmtId="164" fontId="13" fillId="0" borderId="16" xfId="0" applyNumberFormat="1" applyFont="1" applyBorder="1" applyAlignment="1">
      <alignment horizontal="right"/>
    </xf>
    <xf numFmtId="0" fontId="15" fillId="3" borderId="0" xfId="0" applyFont="1" applyFill="1" applyAlignment="1">
      <alignment horizontal="center"/>
    </xf>
    <xf numFmtId="0" fontId="15" fillId="0" borderId="20" xfId="0" applyFont="1" applyBorder="1" applyAlignment="1">
      <alignment horizontal="center"/>
    </xf>
    <xf numFmtId="0" fontId="17" fillId="0" borderId="0" xfId="0" applyFont="1" applyAlignment="1"/>
    <xf numFmtId="0" fontId="15" fillId="4" borderId="15" xfId="0" applyFont="1" applyFill="1" applyBorder="1" applyAlignment="1">
      <alignment horizontal="center"/>
    </xf>
    <xf numFmtId="0" fontId="13" fillId="4" borderId="6" xfId="0" applyFont="1" applyFill="1" applyBorder="1" applyAlignment="1">
      <alignment horizontal="center"/>
    </xf>
    <xf numFmtId="164" fontId="15" fillId="4" borderId="6" xfId="0" applyNumberFormat="1" applyFont="1" applyFill="1" applyBorder="1" applyAlignment="1">
      <alignment horizontal="center"/>
    </xf>
    <xf numFmtId="164" fontId="19" fillId="0" borderId="6" xfId="0" applyNumberFormat="1" applyFont="1" applyBorder="1" applyAlignment="1">
      <alignment horizontal="right"/>
    </xf>
    <xf numFmtId="164" fontId="19" fillId="0" borderId="32" xfId="0" applyNumberFormat="1" applyFont="1" applyBorder="1" applyAlignment="1">
      <alignment horizontal="right"/>
    </xf>
    <xf numFmtId="3" fontId="21" fillId="0" borderId="10" xfId="0" applyNumberFormat="1" applyFont="1" applyBorder="1" applyAlignment="1">
      <alignment horizontal="center"/>
    </xf>
    <xf numFmtId="44" fontId="19" fillId="0" borderId="21" xfId="2" applyNumberFormat="1" applyFont="1" applyFill="1" applyBorder="1" applyAlignment="1">
      <alignment horizontal="right"/>
    </xf>
    <xf numFmtId="44" fontId="13" fillId="0" borderId="15" xfId="0" applyNumberFormat="1" applyFont="1" applyBorder="1" applyAlignment="1">
      <alignment horizontal="right"/>
    </xf>
    <xf numFmtId="44" fontId="13" fillId="0" borderId="19" xfId="0" applyNumberFormat="1" applyFont="1" applyBorder="1" applyAlignment="1">
      <alignment horizontal="right"/>
    </xf>
    <xf numFmtId="44" fontId="13" fillId="0" borderId="48" xfId="0" applyNumberFormat="1" applyFont="1" applyBorder="1" applyAlignment="1">
      <alignment horizontal="right"/>
    </xf>
    <xf numFmtId="164" fontId="19" fillId="0" borderId="35" xfId="0" applyNumberFormat="1" applyFont="1" applyBorder="1" applyAlignment="1">
      <alignment horizontal="right"/>
    </xf>
    <xf numFmtId="164" fontId="19" fillId="0" borderId="4" xfId="0" applyNumberFormat="1" applyFont="1" applyBorder="1" applyAlignment="1">
      <alignment horizontal="right"/>
    </xf>
    <xf numFmtId="164" fontId="15" fillId="0" borderId="51" xfId="0" applyNumberFormat="1" applyFont="1" applyBorder="1" applyAlignment="1">
      <alignment horizontal="right"/>
    </xf>
    <xf numFmtId="164" fontId="15" fillId="0" borderId="45" xfId="0" applyNumberFormat="1" applyFont="1" applyBorder="1" applyAlignment="1">
      <alignment horizontal="right"/>
    </xf>
    <xf numFmtId="1" fontId="19" fillId="27" borderId="21" xfId="3" applyNumberFormat="1" applyFont="1" applyFill="1" applyBorder="1" applyAlignment="1">
      <alignment horizontal="center"/>
    </xf>
    <xf numFmtId="0" fontId="19" fillId="27" borderId="21" xfId="3" applyNumberFormat="1" applyFont="1" applyFill="1" applyBorder="1" applyAlignment="1">
      <alignment horizontal="center"/>
    </xf>
    <xf numFmtId="0" fontId="15" fillId="0" borderId="30" xfId="0" applyFont="1" applyBorder="1" applyAlignment="1">
      <alignment horizontal="center"/>
    </xf>
    <xf numFmtId="1" fontId="19" fillId="0" borderId="21" xfId="3" applyNumberFormat="1" applyFont="1" applyFill="1" applyBorder="1" applyAlignment="1">
      <alignment horizontal="center"/>
    </xf>
    <xf numFmtId="0" fontId="19" fillId="0" borderId="21" xfId="3" applyNumberFormat="1" applyFont="1" applyFill="1" applyBorder="1" applyAlignment="1">
      <alignment horizontal="center"/>
    </xf>
    <xf numFmtId="164" fontId="15" fillId="0" borderId="21" xfId="0" applyNumberFormat="1" applyFont="1" applyBorder="1" applyAlignment="1">
      <alignment horizontal="center"/>
    </xf>
    <xf numFmtId="164" fontId="14" fillId="0" borderId="6" xfId="0" applyNumberFormat="1" applyFont="1" applyFill="1" applyBorder="1" applyAlignment="1">
      <alignment horizontal="center"/>
    </xf>
    <xf numFmtId="0" fontId="15" fillId="0" borderId="6" xfId="0" applyFont="1" applyFill="1" applyBorder="1" applyAlignment="1">
      <alignment horizontal="center"/>
    </xf>
    <xf numFmtId="0" fontId="15" fillId="0" borderId="19" xfId="0" applyFont="1" applyFill="1" applyBorder="1" applyAlignment="1">
      <alignment horizontal="center"/>
    </xf>
    <xf numFmtId="2" fontId="18" fillId="4" borderId="6" xfId="0" applyNumberFormat="1" applyFont="1" applyFill="1" applyBorder="1" applyAlignment="1">
      <alignment horizontal="center"/>
    </xf>
    <xf numFmtId="2" fontId="19" fillId="0" borderId="21" xfId="3" applyNumberFormat="1" applyFont="1" applyFill="1" applyBorder="1" applyAlignment="1">
      <alignment horizontal="center" vertical="center"/>
    </xf>
    <xf numFmtId="0" fontId="39" fillId="0" borderId="17" xfId="0" applyFont="1" applyBorder="1" applyAlignment="1">
      <alignment horizontal="left" wrapText="1"/>
    </xf>
    <xf numFmtId="0" fontId="13" fillId="0" borderId="18" xfId="0" applyFont="1" applyBorder="1" applyAlignment="1">
      <alignment horizontal="left" wrapText="1"/>
    </xf>
    <xf numFmtId="0" fontId="13" fillId="0" borderId="49" xfId="0" applyFont="1" applyBorder="1" applyAlignment="1">
      <alignment horizontal="left" wrapText="1"/>
    </xf>
    <xf numFmtId="0" fontId="19" fillId="0" borderId="1" xfId="0" applyFont="1" applyBorder="1" applyAlignment="1">
      <alignment horizontal="center" wrapText="1"/>
    </xf>
    <xf numFmtId="0" fontId="19" fillId="0" borderId="2" xfId="0" applyFont="1" applyBorder="1" applyAlignment="1">
      <alignment horizontal="center" wrapText="1"/>
    </xf>
    <xf numFmtId="0" fontId="19" fillId="0" borderId="50" xfId="0" applyFont="1" applyBorder="1" applyAlignment="1">
      <alignment horizontal="center" wrapText="1"/>
    </xf>
    <xf numFmtId="0" fontId="13" fillId="0" borderId="17" xfId="0" applyFont="1" applyBorder="1" applyAlignment="1">
      <alignment horizontal="left"/>
    </xf>
    <xf numFmtId="0" fontId="1" fillId="0" borderId="18" xfId="0" applyFont="1" applyBorder="1"/>
    <xf numFmtId="0" fontId="9" fillId="2" borderId="1" xfId="0" applyFont="1" applyFill="1" applyBorder="1" applyAlignment="1">
      <alignment horizontal="left"/>
    </xf>
    <xf numFmtId="0" fontId="1" fillId="0" borderId="2" xfId="0" applyFont="1" applyBorder="1"/>
    <xf numFmtId="0" fontId="9" fillId="2" borderId="3" xfId="0" applyFont="1" applyFill="1" applyBorder="1" applyAlignment="1">
      <alignment horizontal="left"/>
    </xf>
    <xf numFmtId="0" fontId="1" fillId="0" borderId="0" xfId="0" applyFont="1" applyBorder="1"/>
    <xf numFmtId="0" fontId="8" fillId="3" borderId="0" xfId="0" applyFont="1" applyFill="1" applyAlignment="1">
      <alignment horizontal="left"/>
    </xf>
    <xf numFmtId="0" fontId="0" fillId="0" borderId="0" xfId="0" applyFont="1" applyAlignment="1"/>
    <xf numFmtId="0" fontId="11" fillId="2" borderId="22" xfId="0" applyFont="1" applyFill="1" applyBorder="1" applyAlignment="1">
      <alignment horizontal="left"/>
    </xf>
    <xf numFmtId="0" fontId="1" fillId="0" borderId="23" xfId="0" applyFont="1" applyBorder="1"/>
    <xf numFmtId="0" fontId="1" fillId="0" borderId="24" xfId="0" applyFont="1" applyBorder="1"/>
    <xf numFmtId="0" fontId="11" fillId="2" borderId="25" xfId="0" applyFont="1" applyFill="1" applyBorder="1" applyAlignment="1">
      <alignment horizontal="left"/>
    </xf>
    <xf numFmtId="0" fontId="0" fillId="0" borderId="0" xfId="0" applyFont="1" applyBorder="1" applyAlignment="1"/>
    <xf numFmtId="0" fontId="1" fillId="0" borderId="26" xfId="0" applyFont="1" applyBorder="1"/>
    <xf numFmtId="0" fontId="9" fillId="0" borderId="3" xfId="0" applyFont="1" applyBorder="1" applyAlignment="1">
      <alignment horizontal="left"/>
    </xf>
    <xf numFmtId="0" fontId="12" fillId="0" borderId="25" xfId="0" applyFont="1" applyBorder="1" applyAlignment="1">
      <alignment horizontal="left"/>
    </xf>
    <xf numFmtId="0" fontId="15" fillId="0" borderId="8" xfId="0" applyFont="1" applyBorder="1" applyAlignment="1">
      <alignment horizontal="left"/>
    </xf>
    <xf numFmtId="0" fontId="1" fillId="0" borderId="9" xfId="0" applyFont="1" applyBorder="1"/>
    <xf numFmtId="0" fontId="13" fillId="0" borderId="14" xfId="0" applyFont="1" applyBorder="1" applyAlignment="1">
      <alignment horizontal="left"/>
    </xf>
    <xf numFmtId="0" fontId="1" fillId="0" borderId="7" xfId="0" applyFont="1" applyBorder="1"/>
    <xf numFmtId="0" fontId="15" fillId="0" borderId="8" xfId="0" applyFont="1" applyBorder="1" applyAlignment="1">
      <alignment horizontal="center"/>
    </xf>
    <xf numFmtId="0" fontId="1" fillId="0" borderId="13" xfId="0" applyFont="1" applyBorder="1"/>
    <xf numFmtId="0" fontId="13" fillId="0" borderId="31" xfId="0" applyFont="1" applyBorder="1" applyAlignment="1">
      <alignment horizontal="left"/>
    </xf>
    <xf numFmtId="0" fontId="11" fillId="2" borderId="27" xfId="0" applyFont="1" applyFill="1" applyBorder="1" applyAlignment="1">
      <alignment horizontal="left"/>
    </xf>
    <xf numFmtId="0" fontId="0" fillId="0" borderId="28" xfId="0" applyFont="1" applyBorder="1" applyAlignment="1"/>
    <xf numFmtId="0" fontId="1" fillId="0" borderId="29" xfId="0" applyFont="1" applyBorder="1"/>
    <xf numFmtId="0" fontId="13" fillId="0" borderId="3" xfId="0" applyFont="1" applyBorder="1" applyAlignment="1"/>
    <xf numFmtId="0" fontId="13" fillId="0" borderId="5" xfId="0" applyFont="1" applyBorder="1" applyAlignment="1"/>
    <xf numFmtId="0" fontId="13" fillId="2" borderId="21" xfId="0" applyFont="1" applyFill="1" applyBorder="1" applyAlignment="1">
      <alignment horizontal="left" wrapText="1"/>
    </xf>
    <xf numFmtId="0" fontId="1" fillId="0" borderId="21" xfId="0" applyFont="1" applyBorder="1" applyAlignment="1">
      <alignment wrapText="1"/>
    </xf>
    <xf numFmtId="0" fontId="1" fillId="0" borderId="33" xfId="0" applyFont="1" applyBorder="1" applyAlignment="1">
      <alignment wrapText="1"/>
    </xf>
    <xf numFmtId="0" fontId="19" fillId="0" borderId="21" xfId="0" applyFont="1" applyBorder="1" applyAlignment="1"/>
    <xf numFmtId="0" fontId="20" fillId="0" borderId="21" xfId="0" applyFont="1" applyBorder="1"/>
    <xf numFmtId="0" fontId="20" fillId="0" borderId="33" xfId="0" applyFont="1" applyBorder="1"/>
    <xf numFmtId="0" fontId="19" fillId="0" borderId="5" xfId="0" applyFont="1" applyBorder="1" applyAlignment="1">
      <alignment horizontal="left"/>
    </xf>
    <xf numFmtId="0" fontId="20" fillId="0" borderId="7" xfId="0" applyFont="1" applyBorder="1"/>
    <xf numFmtId="0" fontId="15" fillId="0" borderId="46" xfId="0" applyFont="1" applyBorder="1" applyAlignment="1"/>
    <xf numFmtId="0" fontId="1" fillId="0" borderId="47" xfId="0" applyFont="1" applyBorder="1"/>
    <xf numFmtId="0" fontId="19" fillId="2" borderId="33" xfId="0" applyFont="1" applyFill="1" applyBorder="1" applyAlignment="1">
      <alignment horizontal="left" wrapText="1"/>
    </xf>
    <xf numFmtId="0" fontId="19" fillId="2" borderId="34" xfId="0" applyFont="1" applyFill="1" applyBorder="1" applyAlignment="1">
      <alignment horizontal="left" wrapText="1"/>
    </xf>
    <xf numFmtId="0" fontId="19" fillId="0" borderId="21" xfId="0" applyFont="1" applyBorder="1" applyAlignment="1">
      <alignment horizontal="left" wrapText="1"/>
    </xf>
    <xf numFmtId="0" fontId="19" fillId="0" borderId="33" xfId="0" applyFont="1" applyBorder="1" applyAlignment="1">
      <alignment horizontal="left" wrapText="1"/>
    </xf>
    <xf numFmtId="44" fontId="19" fillId="0" borderId="21" xfId="0" applyNumberFormat="1" applyFont="1" applyBorder="1" applyAlignment="1">
      <alignment horizontal="right"/>
    </xf>
    <xf numFmtId="0" fontId="41" fillId="0" borderId="0" xfId="0" applyFont="1" applyFill="1" applyAlignment="1">
      <alignment vertical="top"/>
    </xf>
    <xf numFmtId="0" fontId="40" fillId="0" borderId="0" xfId="0" applyFont="1" applyFill="1" applyAlignment="1">
      <alignment horizontal="left" vertical="top"/>
    </xf>
    <xf numFmtId="0" fontId="19" fillId="0" borderId="9" xfId="0" applyFont="1" applyFill="1" applyBorder="1"/>
    <xf numFmtId="0" fontId="42" fillId="0" borderId="0" xfId="0" applyFont="1" applyFill="1" applyAlignment="1"/>
    <xf numFmtId="1" fontId="19" fillId="0" borderId="29" xfId="3" applyNumberFormat="1" applyFont="1" applyFill="1" applyBorder="1" applyAlignment="1">
      <alignment horizontal="center"/>
    </xf>
    <xf numFmtId="0" fontId="19" fillId="0" borderId="29" xfId="3" applyNumberFormat="1" applyFont="1" applyFill="1" applyBorder="1" applyAlignment="1">
      <alignment horizontal="center"/>
    </xf>
    <xf numFmtId="0" fontId="15" fillId="0" borderId="0" xfId="0" applyFont="1" applyBorder="1" applyAlignment="1">
      <alignment horizontal="center"/>
    </xf>
    <xf numFmtId="0" fontId="1" fillId="0" borderId="11" xfId="0" applyFont="1" applyBorder="1"/>
    <xf numFmtId="0" fontId="41" fillId="0" borderId="21" xfId="0" applyFont="1" applyFill="1" applyBorder="1" applyAlignment="1">
      <alignment horizontal="center"/>
    </xf>
    <xf numFmtId="2" fontId="19" fillId="0" borderId="29" xfId="3" applyNumberFormat="1" applyFont="1" applyFill="1" applyBorder="1" applyAlignment="1">
      <alignment horizontal="center"/>
    </xf>
    <xf numFmtId="2" fontId="13" fillId="4" borderId="6" xfId="0" applyNumberFormat="1" applyFont="1" applyFill="1" applyBorder="1" applyAlignment="1">
      <alignment horizontal="center"/>
    </xf>
    <xf numFmtId="0" fontId="41" fillId="0" borderId="52" xfId="0" applyFont="1" applyBorder="1" applyAlignment="1">
      <alignment horizontal="center"/>
    </xf>
    <xf numFmtId="3" fontId="19" fillId="0" borderId="30" xfId="0" applyNumberFormat="1" applyFont="1" applyBorder="1" applyAlignment="1">
      <alignment horizontal="center"/>
    </xf>
    <xf numFmtId="0" fontId="19" fillId="0" borderId="30" xfId="0" applyFont="1" applyBorder="1" applyAlignment="1">
      <alignment horizontal="center"/>
    </xf>
    <xf numFmtId="0" fontId="21" fillId="2" borderId="33" xfId="0" applyFont="1" applyFill="1" applyBorder="1" applyAlignment="1">
      <alignment horizontal="center"/>
    </xf>
    <xf numFmtId="0" fontId="21" fillId="2" borderId="34" xfId="0" applyFont="1" applyFill="1" applyBorder="1" applyAlignment="1">
      <alignment horizontal="center"/>
    </xf>
    <xf numFmtId="0" fontId="21" fillId="2" borderId="32" xfId="0" applyFont="1" applyFill="1" applyBorder="1" applyAlignment="1">
      <alignment horizontal="center"/>
    </xf>
    <xf numFmtId="0" fontId="21" fillId="2" borderId="32" xfId="0" applyFont="1" applyFill="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0" fontId="19" fillId="0" borderId="29" xfId="0" applyFont="1" applyBorder="1" applyAlignment="1">
      <alignment horizontal="center"/>
    </xf>
    <xf numFmtId="0" fontId="21" fillId="0" borderId="53" xfId="0" applyFont="1" applyBorder="1" applyAlignment="1">
      <alignment horizontal="center"/>
    </xf>
    <xf numFmtId="0" fontId="21" fillId="0" borderId="54" xfId="0" applyFont="1" applyBorder="1" applyAlignment="1">
      <alignment horizontal="center"/>
    </xf>
    <xf numFmtId="0" fontId="21" fillId="0" borderId="55" xfId="0" applyFont="1" applyBorder="1" applyAlignment="1">
      <alignment horizontal="center"/>
    </xf>
  </cellXfs>
  <cellStyles count="50">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urrency 2" xfId="32"/>
    <cellStyle name="Currency 3" xfId="33"/>
    <cellStyle name="Currency 4" xfId="2"/>
    <cellStyle name="Explanatory Text 2" xfId="34"/>
    <cellStyle name="Good 2" xfId="35"/>
    <cellStyle name="Heading 1 2" xfId="36"/>
    <cellStyle name="Heading 2 2" xfId="37"/>
    <cellStyle name="Heading 3 2" xfId="38"/>
    <cellStyle name="Heading 4 2" xfId="39"/>
    <cellStyle name="Input 2" xfId="40"/>
    <cellStyle name="Linked Cell 2" xfId="41"/>
    <cellStyle name="Neutral 2" xfId="42"/>
    <cellStyle name="Normal" xfId="0" builtinId="0"/>
    <cellStyle name="Normal 2" xfId="3"/>
    <cellStyle name="Normal 3" xfId="43"/>
    <cellStyle name="Normal 4" xfId="44"/>
    <cellStyle name="Normal 5" xfId="4"/>
    <cellStyle name="Normal 6" xfId="1"/>
    <cellStyle name="Note 2" xfId="45"/>
    <cellStyle name="Output 2" xfId="46"/>
    <cellStyle name="Title 2" xfId="47"/>
    <cellStyle name="Total 2" xfId="48"/>
    <cellStyle name="Warning Text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6200775" cy="15430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942975</xdr:colOff>
      <xdr:row>0</xdr:row>
      <xdr:rowOff>0</xdr:rowOff>
    </xdr:from>
    <xdr:ext cx="6200775" cy="15430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election activeCell="I23" sqref="I23"/>
    </sheetView>
  </sheetViews>
  <sheetFormatPr defaultColWidth="14.42578125" defaultRowHeight="15.75" customHeight="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00"/>
  <sheetViews>
    <sheetView tabSelected="1" workbookViewId="0">
      <selection activeCell="B31" sqref="B31:F31"/>
    </sheetView>
  </sheetViews>
  <sheetFormatPr defaultColWidth="14.42578125" defaultRowHeight="15.75" customHeight="1"/>
  <cols>
    <col min="4" max="5" width="14.42578125" style="103"/>
    <col min="6" max="6" width="21" customWidth="1"/>
    <col min="7" max="8" width="21.5703125" customWidth="1"/>
  </cols>
  <sheetData>
    <row r="1" spans="1:9" ht="23.25">
      <c r="A1" s="2"/>
      <c r="B1" s="3"/>
      <c r="C1" s="4"/>
      <c r="D1" s="100"/>
      <c r="E1" s="100"/>
      <c r="F1" s="4"/>
      <c r="G1" s="6"/>
      <c r="H1" s="6"/>
      <c r="I1" s="4"/>
    </row>
    <row r="2" spans="1:9" ht="23.25">
      <c r="A2" s="2"/>
      <c r="B2" s="3"/>
      <c r="C2" s="4"/>
      <c r="D2" s="100"/>
      <c r="E2" s="100"/>
      <c r="F2" s="4"/>
      <c r="G2" s="6"/>
      <c r="H2" s="6"/>
      <c r="I2" s="4"/>
    </row>
    <row r="3" spans="1:9" ht="23.25">
      <c r="A3" s="2"/>
      <c r="B3" s="3"/>
      <c r="C3" s="4"/>
      <c r="D3" s="100"/>
      <c r="E3" s="100"/>
      <c r="F3" s="4"/>
      <c r="G3" s="6"/>
      <c r="H3" s="6"/>
      <c r="I3" s="4"/>
    </row>
    <row r="4" spans="1:9" ht="23.25">
      <c r="A4" s="2"/>
      <c r="B4" s="3"/>
      <c r="C4" s="4"/>
      <c r="D4" s="100"/>
      <c r="E4" s="100"/>
      <c r="F4" s="4"/>
      <c r="G4" s="6"/>
      <c r="H4" s="6"/>
      <c r="I4" s="4"/>
    </row>
    <row r="5" spans="1:9" ht="23.25">
      <c r="A5" s="2"/>
      <c r="B5" s="3"/>
      <c r="C5" s="4"/>
      <c r="D5" s="100"/>
      <c r="E5" s="100"/>
      <c r="F5" s="4"/>
      <c r="G5" s="6"/>
      <c r="H5" s="6"/>
      <c r="I5" s="4"/>
    </row>
    <row r="6" spans="1:9" ht="23.25">
      <c r="A6" s="2"/>
      <c r="B6" s="3"/>
      <c r="C6" s="4"/>
      <c r="D6" s="100"/>
      <c r="E6" s="100"/>
      <c r="F6" s="4"/>
      <c r="G6" s="6"/>
      <c r="H6" s="6"/>
      <c r="I6" s="4"/>
    </row>
    <row r="7" spans="1:9" ht="23.25">
      <c r="A7" s="2"/>
      <c r="B7" s="3"/>
      <c r="C7" s="4"/>
      <c r="D7" s="100"/>
      <c r="E7" s="100"/>
      <c r="F7" s="4"/>
      <c r="G7" s="6"/>
      <c r="H7" s="6"/>
      <c r="I7" s="4"/>
    </row>
    <row r="8" spans="1:9" ht="14.25" customHeight="1">
      <c r="A8" s="2"/>
      <c r="B8" s="3"/>
      <c r="C8" s="4"/>
      <c r="D8" s="100"/>
      <c r="E8" s="100"/>
      <c r="F8" s="4"/>
      <c r="G8" s="10"/>
      <c r="H8" s="10"/>
      <c r="I8" s="4"/>
    </row>
    <row r="9" spans="1:9" ht="23.25">
      <c r="A9" s="2"/>
      <c r="B9" s="3"/>
      <c r="C9" s="4"/>
      <c r="D9" s="100"/>
      <c r="E9" s="100"/>
      <c r="F9" s="4"/>
      <c r="G9" s="63"/>
      <c r="H9" s="64"/>
      <c r="I9" s="4"/>
    </row>
    <row r="10" spans="1:9">
      <c r="A10" s="2"/>
      <c r="B10" s="59" t="s">
        <v>22</v>
      </c>
      <c r="C10" s="60"/>
      <c r="D10" s="65" t="s">
        <v>80</v>
      </c>
      <c r="E10" s="66"/>
      <c r="F10" s="67"/>
      <c r="G10" s="2"/>
    </row>
    <row r="11" spans="1:9">
      <c r="A11" s="2"/>
      <c r="B11" s="61" t="s">
        <v>47</v>
      </c>
      <c r="C11" s="62"/>
      <c r="D11" s="68"/>
      <c r="E11" s="69"/>
      <c r="F11" s="70"/>
      <c r="G11" s="2"/>
    </row>
    <row r="12" spans="1:9" ht="15">
      <c r="A12" s="2"/>
      <c r="B12" s="71" t="s">
        <v>48</v>
      </c>
      <c r="C12" s="62"/>
      <c r="D12" s="72">
        <v>50</v>
      </c>
      <c r="E12" s="69"/>
      <c r="F12" s="70"/>
      <c r="G12" s="2"/>
    </row>
    <row r="13" spans="1:9" ht="15">
      <c r="A13" s="2"/>
      <c r="B13" s="71" t="s">
        <v>49</v>
      </c>
      <c r="C13" s="62"/>
      <c r="D13" s="72">
        <v>19</v>
      </c>
      <c r="E13" s="69"/>
      <c r="F13" s="70"/>
      <c r="G13" s="2"/>
    </row>
    <row r="14" spans="1:9" ht="15">
      <c r="A14" s="2"/>
      <c r="B14" s="71" t="s">
        <v>50</v>
      </c>
      <c r="C14" s="62"/>
      <c r="D14" s="72" t="s">
        <v>67</v>
      </c>
      <c r="E14" s="69"/>
      <c r="F14" s="70"/>
      <c r="G14" s="2"/>
    </row>
    <row r="15" spans="1:9" ht="15">
      <c r="A15" s="2"/>
      <c r="B15" s="83" t="s">
        <v>51</v>
      </c>
      <c r="C15" s="62"/>
      <c r="D15" s="72" t="s">
        <v>68</v>
      </c>
      <c r="E15" s="69"/>
      <c r="F15" s="70"/>
      <c r="G15" s="2"/>
    </row>
    <row r="16" spans="1:9">
      <c r="A16" s="2"/>
      <c r="B16" s="84" t="s">
        <v>52</v>
      </c>
      <c r="C16" s="76"/>
      <c r="D16" s="80" t="s">
        <v>66</v>
      </c>
      <c r="E16" s="81"/>
      <c r="F16" s="82"/>
      <c r="G16" s="2"/>
    </row>
    <row r="17" spans="1:9" ht="15">
      <c r="A17" s="2"/>
      <c r="B17" s="13"/>
      <c r="C17" s="13"/>
      <c r="D17" s="13"/>
      <c r="E17" s="13"/>
      <c r="F17" s="13"/>
      <c r="G17" s="2"/>
    </row>
    <row r="18" spans="1:9" ht="15">
      <c r="A18" s="2"/>
      <c r="B18" s="114" t="s">
        <v>53</v>
      </c>
      <c r="C18" s="115"/>
      <c r="D18" s="115"/>
      <c r="E18" s="116"/>
      <c r="F18" s="117" t="s">
        <v>54</v>
      </c>
    </row>
    <row r="19" spans="1:9" ht="15">
      <c r="A19" s="2"/>
      <c r="B19" s="118" t="s">
        <v>55</v>
      </c>
      <c r="C19" s="119"/>
      <c r="D19" s="119"/>
      <c r="E19" s="120"/>
      <c r="F19" s="112">
        <v>1000</v>
      </c>
    </row>
    <row r="20" spans="1:9" ht="15">
      <c r="A20" s="2"/>
      <c r="B20" s="121" t="s">
        <v>119</v>
      </c>
      <c r="C20" s="122"/>
      <c r="D20" s="122"/>
      <c r="E20" s="123"/>
      <c r="F20" s="113">
        <v>0</v>
      </c>
    </row>
    <row r="21" spans="1:9" ht="15">
      <c r="A21" s="2"/>
      <c r="B21" s="124"/>
      <c r="C21" s="125"/>
      <c r="D21" s="125"/>
      <c r="E21" s="126"/>
      <c r="F21" s="31">
        <f>SUM(F19:F20)</f>
        <v>1000</v>
      </c>
      <c r="G21" s="2"/>
      <c r="I21" s="14"/>
    </row>
    <row r="22" spans="1:9" ht="15">
      <c r="A22" s="2"/>
      <c r="B22" s="15"/>
      <c r="C22" s="16"/>
      <c r="D22" s="101"/>
      <c r="E22" s="101"/>
      <c r="F22" s="16"/>
      <c r="G22" s="17"/>
      <c r="H22" s="17"/>
      <c r="I22" s="2"/>
    </row>
    <row r="23" spans="1:9" ht="15">
      <c r="A23" s="2"/>
      <c r="B23" s="73" t="s">
        <v>56</v>
      </c>
      <c r="C23" s="74"/>
      <c r="D23" s="102"/>
      <c r="E23" s="102"/>
      <c r="F23" s="18"/>
      <c r="G23" s="19" t="s">
        <v>57</v>
      </c>
      <c r="H23" s="20" t="s">
        <v>58</v>
      </c>
      <c r="I23" s="2"/>
    </row>
    <row r="24" spans="1:9" ht="15">
      <c r="A24" s="2"/>
      <c r="B24" s="75" t="s">
        <v>81</v>
      </c>
      <c r="C24" s="76"/>
      <c r="D24" s="76"/>
      <c r="E24" s="76"/>
      <c r="F24" s="76"/>
      <c r="G24" s="33">
        <v>528</v>
      </c>
      <c r="H24" s="21">
        <f>SUM(G24)*1.05</f>
        <v>554.4</v>
      </c>
      <c r="I24" s="2"/>
    </row>
    <row r="25" spans="1:9" ht="15">
      <c r="A25" s="2"/>
      <c r="B25" s="75" t="s">
        <v>8</v>
      </c>
      <c r="C25" s="76"/>
      <c r="D25" s="76"/>
      <c r="E25" s="76"/>
      <c r="F25" s="76"/>
      <c r="G25" s="33">
        <v>528</v>
      </c>
      <c r="H25" s="22">
        <f t="shared" ref="H25:H45" si="0">SUM(G25)*1.05</f>
        <v>554.4</v>
      </c>
      <c r="I25" s="2"/>
    </row>
    <row r="26" spans="1:9" ht="15">
      <c r="A26" s="2"/>
      <c r="B26" s="57" t="s">
        <v>82</v>
      </c>
      <c r="C26" s="58"/>
      <c r="D26" s="58"/>
      <c r="E26" s="58"/>
      <c r="F26" s="58"/>
      <c r="G26" s="34">
        <v>12638</v>
      </c>
      <c r="H26" s="22">
        <f t="shared" si="0"/>
        <v>13269.900000000001</v>
      </c>
      <c r="I26" s="2"/>
    </row>
    <row r="27" spans="1:9" ht="15">
      <c r="A27" s="2"/>
      <c r="B27" s="75" t="s">
        <v>69</v>
      </c>
      <c r="C27" s="76"/>
      <c r="D27" s="76"/>
      <c r="E27" s="76"/>
      <c r="F27" s="76"/>
      <c r="G27" s="34">
        <v>75088</v>
      </c>
      <c r="H27" s="22">
        <f t="shared" si="0"/>
        <v>78842.400000000009</v>
      </c>
      <c r="I27" s="2"/>
    </row>
    <row r="28" spans="1:9" ht="15">
      <c r="A28" s="2"/>
      <c r="B28" s="57" t="s">
        <v>14</v>
      </c>
      <c r="C28" s="58"/>
      <c r="D28" s="58"/>
      <c r="E28" s="58"/>
      <c r="F28" s="58"/>
      <c r="G28" s="35">
        <v>2000</v>
      </c>
      <c r="H28" s="22">
        <f t="shared" si="0"/>
        <v>2100</v>
      </c>
      <c r="I28" s="2"/>
    </row>
    <row r="29" spans="1:9" ht="15">
      <c r="A29" s="2"/>
      <c r="B29" s="75" t="s">
        <v>70</v>
      </c>
      <c r="C29" s="76"/>
      <c r="D29" s="76"/>
      <c r="E29" s="76"/>
      <c r="F29" s="76"/>
      <c r="G29" s="32">
        <v>25000</v>
      </c>
      <c r="H29" s="22">
        <f t="shared" si="0"/>
        <v>26250</v>
      </c>
      <c r="I29" s="2"/>
    </row>
    <row r="30" spans="1:9" ht="15">
      <c r="A30" s="2"/>
      <c r="B30" s="57" t="s">
        <v>59</v>
      </c>
      <c r="C30" s="58"/>
      <c r="D30" s="58"/>
      <c r="E30" s="58"/>
      <c r="F30" s="58"/>
      <c r="G30" s="32">
        <v>35000</v>
      </c>
      <c r="H30" s="22">
        <f t="shared" si="0"/>
        <v>36750</v>
      </c>
      <c r="I30" s="2"/>
    </row>
    <row r="31" spans="1:9" ht="15">
      <c r="A31" s="2"/>
      <c r="B31" s="57" t="s">
        <v>71</v>
      </c>
      <c r="C31" s="58"/>
      <c r="D31" s="58"/>
      <c r="E31" s="58"/>
      <c r="F31" s="58"/>
      <c r="G31" s="32">
        <v>2000</v>
      </c>
      <c r="H31" s="22">
        <f t="shared" si="0"/>
        <v>2100</v>
      </c>
      <c r="I31" s="2"/>
    </row>
    <row r="32" spans="1:9" ht="15">
      <c r="A32" s="2"/>
      <c r="B32" s="57" t="s">
        <v>72</v>
      </c>
      <c r="C32" s="58"/>
      <c r="D32" s="58"/>
      <c r="E32" s="58"/>
      <c r="F32" s="58"/>
      <c r="G32" s="32">
        <v>7000</v>
      </c>
      <c r="H32" s="22">
        <f t="shared" si="0"/>
        <v>7350</v>
      </c>
      <c r="I32" s="2"/>
    </row>
    <row r="33" spans="1:9" ht="15">
      <c r="A33" s="2"/>
      <c r="B33" s="57" t="s">
        <v>73</v>
      </c>
      <c r="C33" s="58"/>
      <c r="D33" s="58"/>
      <c r="E33" s="58"/>
      <c r="F33" s="58"/>
      <c r="G33" s="32">
        <v>2000</v>
      </c>
      <c r="H33" s="22">
        <f t="shared" si="0"/>
        <v>2100</v>
      </c>
      <c r="I33" s="2"/>
    </row>
    <row r="34" spans="1:9" ht="15">
      <c r="A34" s="2"/>
      <c r="B34" s="57" t="s">
        <v>74</v>
      </c>
      <c r="C34" s="58"/>
      <c r="D34" s="58"/>
      <c r="E34" s="58"/>
      <c r="F34" s="58"/>
      <c r="G34" s="32">
        <v>27553.58</v>
      </c>
      <c r="H34" s="22">
        <f t="shared" si="0"/>
        <v>28931.259000000002</v>
      </c>
      <c r="I34" s="2"/>
    </row>
    <row r="35" spans="1:9" ht="15">
      <c r="A35" s="2"/>
      <c r="B35" s="57" t="s">
        <v>23</v>
      </c>
      <c r="C35" s="58"/>
      <c r="D35" s="58"/>
      <c r="E35" s="58"/>
      <c r="F35" s="58"/>
      <c r="G35" s="32">
        <v>3000</v>
      </c>
      <c r="H35" s="22">
        <f t="shared" si="0"/>
        <v>3150</v>
      </c>
      <c r="I35" s="2"/>
    </row>
    <row r="36" spans="1:9" ht="15">
      <c r="A36" s="2"/>
      <c r="B36" s="57" t="s">
        <v>29</v>
      </c>
      <c r="C36" s="58"/>
      <c r="D36" s="58"/>
      <c r="E36" s="58"/>
      <c r="F36" s="58"/>
      <c r="G36" s="32">
        <v>50750</v>
      </c>
      <c r="H36" s="22">
        <f t="shared" si="0"/>
        <v>53287.5</v>
      </c>
      <c r="I36" s="2"/>
    </row>
    <row r="37" spans="1:9" ht="15">
      <c r="A37" s="2"/>
      <c r="B37" s="57" t="s">
        <v>75</v>
      </c>
      <c r="C37" s="58"/>
      <c r="D37" s="58"/>
      <c r="E37" s="58"/>
      <c r="F37" s="58"/>
      <c r="G37" s="32">
        <v>4000</v>
      </c>
      <c r="H37" s="22">
        <f t="shared" si="0"/>
        <v>4200</v>
      </c>
      <c r="I37" s="2"/>
    </row>
    <row r="38" spans="1:9" ht="15">
      <c r="A38" s="2"/>
      <c r="B38" s="51" t="s">
        <v>76</v>
      </c>
      <c r="C38" s="52"/>
      <c r="D38" s="52"/>
      <c r="E38" s="52"/>
      <c r="F38" s="53"/>
      <c r="G38" s="32">
        <v>2000</v>
      </c>
      <c r="H38" s="22">
        <f t="shared" si="0"/>
        <v>2100</v>
      </c>
      <c r="I38" s="2"/>
    </row>
    <row r="39" spans="1:9" ht="15">
      <c r="A39" s="2"/>
      <c r="B39" s="57" t="s">
        <v>83</v>
      </c>
      <c r="C39" s="58"/>
      <c r="D39" s="58"/>
      <c r="E39" s="58"/>
      <c r="F39" s="58"/>
      <c r="G39" s="32">
        <v>17000</v>
      </c>
      <c r="H39" s="22">
        <v>25000</v>
      </c>
      <c r="I39" s="2"/>
    </row>
    <row r="40" spans="1:9" ht="15">
      <c r="A40" s="2"/>
      <c r="B40" s="57" t="s">
        <v>77</v>
      </c>
      <c r="C40" s="58"/>
      <c r="D40" s="58"/>
      <c r="E40" s="58"/>
      <c r="F40" s="58"/>
      <c r="G40" s="32">
        <v>2000</v>
      </c>
      <c r="H40" s="22" t="s">
        <v>87</v>
      </c>
      <c r="I40" s="2"/>
    </row>
    <row r="41" spans="1:9" ht="15">
      <c r="A41" s="2"/>
      <c r="B41" s="57" t="s">
        <v>84</v>
      </c>
      <c r="C41" s="58"/>
      <c r="D41" s="58"/>
      <c r="E41" s="58"/>
      <c r="F41" s="58"/>
      <c r="G41" s="32">
        <v>110</v>
      </c>
      <c r="H41" s="22">
        <f t="shared" si="0"/>
        <v>115.5</v>
      </c>
      <c r="I41" s="2"/>
    </row>
    <row r="42" spans="1:9" ht="15">
      <c r="A42" s="2"/>
      <c r="B42" s="57" t="s">
        <v>78</v>
      </c>
      <c r="C42" s="58"/>
      <c r="D42" s="58"/>
      <c r="E42" s="58"/>
      <c r="F42" s="58"/>
      <c r="G42" s="32">
        <v>4500</v>
      </c>
      <c r="H42" s="22">
        <f t="shared" si="0"/>
        <v>4725</v>
      </c>
      <c r="I42" s="2"/>
    </row>
    <row r="43" spans="1:9" ht="15">
      <c r="A43" s="2"/>
      <c r="B43" s="79" t="s">
        <v>85</v>
      </c>
      <c r="C43" s="60"/>
      <c r="D43" s="60"/>
      <c r="E43" s="60"/>
      <c r="F43" s="60"/>
      <c r="G43" s="32">
        <v>264</v>
      </c>
      <c r="H43" s="22">
        <f t="shared" si="0"/>
        <v>277.2</v>
      </c>
      <c r="I43" s="2"/>
    </row>
    <row r="44" spans="1:9" ht="15">
      <c r="A44" s="2"/>
      <c r="B44" s="85" t="s">
        <v>41</v>
      </c>
      <c r="C44" s="86"/>
      <c r="D44" s="87"/>
      <c r="E44" s="87"/>
      <c r="F44" s="87"/>
      <c r="G44" s="32">
        <v>2500</v>
      </c>
      <c r="H44" s="22">
        <f t="shared" si="0"/>
        <v>2625</v>
      </c>
      <c r="I44" s="2"/>
    </row>
    <row r="45" spans="1:9" ht="15">
      <c r="A45" s="2"/>
      <c r="B45" s="95" t="s">
        <v>79</v>
      </c>
      <c r="C45" s="96"/>
      <c r="D45" s="96"/>
      <c r="E45" s="96"/>
      <c r="F45" s="96"/>
      <c r="G45" s="32">
        <v>40000</v>
      </c>
      <c r="H45" s="22">
        <f t="shared" si="0"/>
        <v>42000</v>
      </c>
      <c r="I45" s="2"/>
    </row>
    <row r="46" spans="1:9" ht="15">
      <c r="A46" s="2"/>
      <c r="B46" s="95"/>
      <c r="C46" s="96"/>
      <c r="D46" s="96"/>
      <c r="E46" s="96"/>
      <c r="F46" s="96"/>
      <c r="G46" s="32"/>
      <c r="H46" s="22"/>
      <c r="I46" s="2"/>
    </row>
    <row r="47" spans="1:9" ht="15">
      <c r="A47" s="2"/>
      <c r="B47" s="95" t="s">
        <v>86</v>
      </c>
      <c r="C47" s="96"/>
      <c r="D47" s="96"/>
      <c r="E47" s="96"/>
      <c r="F47" s="96"/>
      <c r="G47" s="32">
        <f>SUM(G24:G45)*0.03</f>
        <v>9463.7873999999993</v>
      </c>
      <c r="H47" s="22">
        <f>SUM(H24:H46)*0.03</f>
        <v>10088.476769999999</v>
      </c>
      <c r="I47" s="2"/>
    </row>
    <row r="48" spans="1:9" ht="15">
      <c r="A48" s="2"/>
      <c r="B48" s="88"/>
      <c r="C48" s="89"/>
      <c r="D48" s="90"/>
      <c r="E48" s="90"/>
      <c r="F48" s="90"/>
      <c r="G48" s="32"/>
      <c r="H48" s="22"/>
      <c r="I48" s="2"/>
    </row>
    <row r="49" spans="1:9" ht="15">
      <c r="A49" s="2"/>
      <c r="B49" s="97" t="s">
        <v>88</v>
      </c>
      <c r="C49" s="97"/>
      <c r="D49" s="98"/>
      <c r="E49" s="98"/>
      <c r="F49" s="98"/>
      <c r="G49" s="32">
        <f>SUM(G24:G47)</f>
        <v>324923.36739999999</v>
      </c>
      <c r="H49" s="22">
        <f>SUM(H24:H48)</f>
        <v>346371.03577000002</v>
      </c>
      <c r="I49" s="2"/>
    </row>
    <row r="50" spans="1:9" ht="15">
      <c r="A50" s="2"/>
      <c r="B50" s="97"/>
      <c r="C50" s="97"/>
      <c r="D50" s="98"/>
      <c r="E50" s="98"/>
      <c r="F50" s="98"/>
      <c r="G50" s="32"/>
      <c r="H50" s="30"/>
      <c r="I50" s="2"/>
    </row>
    <row r="51" spans="1:9" ht="15">
      <c r="A51" s="2"/>
      <c r="B51" s="91" t="s">
        <v>89</v>
      </c>
      <c r="C51" s="92"/>
      <c r="D51" s="92"/>
      <c r="E51" s="92"/>
      <c r="F51" s="92"/>
      <c r="G51" s="99">
        <f>SUM(G49)*10%</f>
        <v>32492.336739999999</v>
      </c>
      <c r="H51" s="29">
        <f>SUM(H49)*10%</f>
        <v>34637.103577000002</v>
      </c>
      <c r="I51" s="2"/>
    </row>
    <row r="52" spans="1:9" thickBot="1">
      <c r="A52" s="2"/>
      <c r="B52" s="54"/>
      <c r="C52" s="55"/>
      <c r="D52" s="55"/>
      <c r="E52" s="55"/>
      <c r="F52" s="56"/>
      <c r="G52" s="36"/>
      <c r="H52" s="37"/>
      <c r="I52" s="2"/>
    </row>
    <row r="53" spans="1:9" thickBot="1">
      <c r="A53" s="2"/>
      <c r="B53" s="93" t="s">
        <v>60</v>
      </c>
      <c r="C53" s="94"/>
      <c r="D53" s="94"/>
      <c r="E53" s="94"/>
      <c r="F53" s="94"/>
      <c r="G53" s="38">
        <f>SUM(G49:G51)</f>
        <v>357415.70413999999</v>
      </c>
      <c r="H53" s="39">
        <f>SUM(H49:H51)</f>
        <v>381008.13934700005</v>
      </c>
      <c r="I53" s="2"/>
    </row>
    <row r="54" spans="1:9" ht="15">
      <c r="A54" s="2"/>
      <c r="B54" s="15"/>
      <c r="C54" s="2"/>
      <c r="F54" s="15"/>
      <c r="G54" s="15"/>
      <c r="H54" s="2"/>
      <c r="I54" s="2"/>
    </row>
    <row r="55" spans="1:9" ht="15">
      <c r="A55" s="23"/>
      <c r="B55" s="77" t="s">
        <v>61</v>
      </c>
      <c r="C55" s="74"/>
      <c r="D55" s="107"/>
      <c r="E55" s="107"/>
      <c r="F55" s="74"/>
      <c r="G55" s="74"/>
      <c r="H55" s="78"/>
      <c r="I55" s="2"/>
    </row>
    <row r="56" spans="1:9" ht="15">
      <c r="A56" s="48"/>
      <c r="B56" s="24" t="s">
        <v>62</v>
      </c>
      <c r="C56" s="106" t="s">
        <v>63</v>
      </c>
      <c r="D56" s="108" t="s">
        <v>90</v>
      </c>
      <c r="E56" s="108" t="s">
        <v>117</v>
      </c>
      <c r="F56" s="111" t="s">
        <v>118</v>
      </c>
      <c r="G56" s="42" t="s">
        <v>64</v>
      </c>
      <c r="H56" s="42" t="s">
        <v>65</v>
      </c>
      <c r="I56" s="2"/>
    </row>
    <row r="57" spans="1:9" ht="15">
      <c r="A57" s="47"/>
      <c r="B57" s="40">
        <v>1</v>
      </c>
      <c r="C57" s="43">
        <v>101</v>
      </c>
      <c r="D57" s="104" t="s">
        <v>91</v>
      </c>
      <c r="E57" s="109">
        <v>90.61</v>
      </c>
      <c r="F57" s="50">
        <v>7.9562577051276175</v>
      </c>
      <c r="G57" s="45">
        <f>SUM($G$53/$F$199*F57)</f>
        <v>2843.6914499974869</v>
      </c>
      <c r="H57" s="45">
        <f>SUM($H$53/$F$199*F57)</f>
        <v>3031.3989443959053</v>
      </c>
      <c r="I57" s="2"/>
    </row>
    <row r="58" spans="1:9" ht="15">
      <c r="A58" s="47"/>
      <c r="B58" s="40">
        <v>2</v>
      </c>
      <c r="C58" s="43">
        <v>102</v>
      </c>
      <c r="D58" s="104" t="s">
        <v>92</v>
      </c>
      <c r="E58" s="109">
        <v>60.9</v>
      </c>
      <c r="F58" s="50">
        <v>5.3474902796851556</v>
      </c>
      <c r="G58" s="45">
        <f>SUM($G$53/$F$199*F58)</f>
        <v>1911.2770036954748</v>
      </c>
      <c r="H58" s="45">
        <f>SUM($H$53/$F$199*F58)</f>
        <v>2037.4373216390095</v>
      </c>
      <c r="I58" s="2"/>
    </row>
    <row r="59" spans="1:9" ht="15">
      <c r="A59" s="47"/>
      <c r="B59" s="40">
        <v>3</v>
      </c>
      <c r="C59" s="43">
        <v>103</v>
      </c>
      <c r="D59" s="104" t="s">
        <v>93</v>
      </c>
      <c r="E59" s="109">
        <v>65.599999999999994</v>
      </c>
      <c r="F59" s="50">
        <v>5.7601865738480482</v>
      </c>
      <c r="G59" s="45">
        <f>SUM($G$53/$F$199*F59)</f>
        <v>2058.7811402696734</v>
      </c>
      <c r="H59" s="45">
        <f>SUM($H$53/$F$199*F59)</f>
        <v>2194.6779687934154</v>
      </c>
      <c r="I59" s="2"/>
    </row>
    <row r="60" spans="1:9" ht="15">
      <c r="A60" s="47"/>
      <c r="B60" s="40">
        <v>4</v>
      </c>
      <c r="C60" s="43">
        <v>104</v>
      </c>
      <c r="D60" s="104" t="s">
        <v>93</v>
      </c>
      <c r="E60" s="109">
        <v>65.599999999999994</v>
      </c>
      <c r="F60" s="50">
        <v>5.7601865738480482</v>
      </c>
      <c r="G60" s="45">
        <f>SUM($G$53/$F$199*F60)</f>
        <v>2058.7811402696734</v>
      </c>
      <c r="H60" s="45">
        <f>SUM($H$53/$F$199*F60)</f>
        <v>2194.6779687934154</v>
      </c>
      <c r="I60" s="2"/>
    </row>
    <row r="61" spans="1:9" ht="15">
      <c r="A61" s="47"/>
      <c r="B61" s="40">
        <v>5</v>
      </c>
      <c r="C61" s="43">
        <v>105</v>
      </c>
      <c r="D61" s="104" t="s">
        <v>92</v>
      </c>
      <c r="E61" s="109">
        <v>60.9</v>
      </c>
      <c r="F61" s="50">
        <v>5.3474902796851556</v>
      </c>
      <c r="G61" s="45">
        <f>SUM($G$53/$F$199*F61)</f>
        <v>1911.2770036954748</v>
      </c>
      <c r="H61" s="45">
        <f>SUM($H$53/$F$199*F61)</f>
        <v>2037.4373216390095</v>
      </c>
      <c r="I61" s="2"/>
    </row>
    <row r="62" spans="1:9" ht="15">
      <c r="A62" s="47"/>
      <c r="B62" s="40">
        <v>6</v>
      </c>
      <c r="C62" s="43">
        <v>106</v>
      </c>
      <c r="D62" s="104" t="s">
        <v>94</v>
      </c>
      <c r="E62" s="109">
        <v>90.58</v>
      </c>
      <c r="F62" s="50">
        <v>7.9536234734627484</v>
      </c>
      <c r="G62" s="45">
        <f>SUM($G$53/$F$199*F62)</f>
        <v>2842.7499342321198</v>
      </c>
      <c r="H62" s="45">
        <f>SUM($H$53/$F$199*F62)</f>
        <v>3030.3952806906645</v>
      </c>
      <c r="I62" s="2"/>
    </row>
    <row r="63" spans="1:9" ht="15">
      <c r="A63" s="47"/>
      <c r="B63" s="40">
        <v>7</v>
      </c>
      <c r="C63" s="43">
        <v>208</v>
      </c>
      <c r="D63" s="104" t="s">
        <v>95</v>
      </c>
      <c r="E63" s="109">
        <v>83.41</v>
      </c>
      <c r="F63" s="50">
        <v>7.32404210555893</v>
      </c>
      <c r="G63" s="45">
        <f>SUM($G$53/$F$199*F63)</f>
        <v>2617.7276663093526</v>
      </c>
      <c r="H63" s="45">
        <f>SUM($H$53/$F$199*F63)</f>
        <v>2790.5196551380918</v>
      </c>
      <c r="I63" s="2"/>
    </row>
    <row r="64" spans="1:9" ht="15">
      <c r="A64" s="47"/>
      <c r="B64" s="40">
        <v>8</v>
      </c>
      <c r="C64" s="43">
        <v>201</v>
      </c>
      <c r="D64" s="104" t="s">
        <v>91</v>
      </c>
      <c r="E64" s="109">
        <v>90.61</v>
      </c>
      <c r="F64" s="50">
        <v>7.9562577051276175</v>
      </c>
      <c r="G64" s="45">
        <f>SUM($G$53/$F$199*F64)</f>
        <v>2843.6914499974869</v>
      </c>
      <c r="H64" s="45">
        <f>SUM($H$53/$F$199*F64)</f>
        <v>3031.3989443959053</v>
      </c>
      <c r="I64" s="2"/>
    </row>
    <row r="65" spans="1:9" ht="15">
      <c r="A65" s="47"/>
      <c r="B65" s="40">
        <v>9</v>
      </c>
      <c r="C65" s="43">
        <v>202</v>
      </c>
      <c r="D65" s="104" t="s">
        <v>92</v>
      </c>
      <c r="E65" s="109">
        <v>60.9</v>
      </c>
      <c r="F65" s="50">
        <v>5.3474902796851556</v>
      </c>
      <c r="G65" s="45">
        <f>SUM($G$53/$F$199*F65)</f>
        <v>1911.2770036954748</v>
      </c>
      <c r="H65" s="45">
        <f>SUM($H$53/$F$199*F65)</f>
        <v>2037.4373216390095</v>
      </c>
      <c r="I65" s="2"/>
    </row>
    <row r="66" spans="1:9" ht="15">
      <c r="A66" s="47"/>
      <c r="B66" s="40">
        <v>10</v>
      </c>
      <c r="C66" s="43">
        <v>203</v>
      </c>
      <c r="D66" s="104" t="s">
        <v>93</v>
      </c>
      <c r="E66" s="109">
        <v>65.599999999999994</v>
      </c>
      <c r="F66" s="50">
        <v>5.7601865738480482</v>
      </c>
      <c r="G66" s="45">
        <f>SUM($G$53/$F$199*F66)</f>
        <v>2058.7811402696734</v>
      </c>
      <c r="H66" s="45">
        <f>SUM($H$53/$F$199*F66)</f>
        <v>2194.6779687934154</v>
      </c>
      <c r="I66" s="2"/>
    </row>
    <row r="67" spans="1:9" ht="15">
      <c r="A67" s="47"/>
      <c r="B67" s="40">
        <v>11</v>
      </c>
      <c r="C67" s="43">
        <v>204</v>
      </c>
      <c r="D67" s="104" t="s">
        <v>93</v>
      </c>
      <c r="E67" s="109">
        <v>65.599999999999994</v>
      </c>
      <c r="F67" s="50">
        <v>5.7601865738480482</v>
      </c>
      <c r="G67" s="45">
        <f>SUM($G$53/$F$199*F67)</f>
        <v>2058.7811402696734</v>
      </c>
      <c r="H67" s="45">
        <f>SUM($H$53/$F$199*F67)</f>
        <v>2194.6779687934154</v>
      </c>
      <c r="I67" s="2"/>
    </row>
    <row r="68" spans="1:9" ht="15">
      <c r="A68" s="47"/>
      <c r="B68" s="40">
        <v>12</v>
      </c>
      <c r="C68" s="43">
        <v>205</v>
      </c>
      <c r="D68" s="104" t="s">
        <v>92</v>
      </c>
      <c r="E68" s="109">
        <v>60.9</v>
      </c>
      <c r="F68" s="50">
        <v>5.3474902796851556</v>
      </c>
      <c r="G68" s="45">
        <f>SUM($G$53/$F$199*F68)</f>
        <v>1911.2770036954748</v>
      </c>
      <c r="H68" s="45">
        <f>SUM($H$53/$F$199*F68)</f>
        <v>2037.4373216390095</v>
      </c>
      <c r="I68" s="2"/>
    </row>
    <row r="69" spans="1:9" ht="15">
      <c r="A69" s="47"/>
      <c r="B69" s="40">
        <v>13</v>
      </c>
      <c r="C69" s="43">
        <v>206</v>
      </c>
      <c r="D69" s="104" t="s">
        <v>91</v>
      </c>
      <c r="E69" s="109">
        <v>90.61</v>
      </c>
      <c r="F69" s="50">
        <v>7.9562577051276175</v>
      </c>
      <c r="G69" s="45">
        <f>SUM($G$53/$F$199*F69)</f>
        <v>2843.6914499974869</v>
      </c>
      <c r="H69" s="45">
        <f>SUM($H$53/$F$199*F69)</f>
        <v>3031.3989443959053</v>
      </c>
      <c r="I69" s="2"/>
    </row>
    <row r="70" spans="1:9" ht="15">
      <c r="A70" s="47"/>
      <c r="B70" s="40">
        <v>14</v>
      </c>
      <c r="C70" s="43">
        <v>207</v>
      </c>
      <c r="D70" s="104" t="s">
        <v>96</v>
      </c>
      <c r="E70" s="109">
        <v>82.8</v>
      </c>
      <c r="F70" s="50">
        <v>7.2704793950399154</v>
      </c>
      <c r="G70" s="45">
        <f>SUM($G$53/$F$199*F70)</f>
        <v>2598.5835124135519</v>
      </c>
      <c r="H70" s="45">
        <f>SUM($H$53/$F$199*F70)</f>
        <v>2770.1118264648599</v>
      </c>
      <c r="I70" s="2"/>
    </row>
    <row r="71" spans="1:9" ht="15">
      <c r="A71" s="47"/>
      <c r="B71" s="40">
        <v>15</v>
      </c>
      <c r="C71" s="43">
        <v>209</v>
      </c>
      <c r="D71" s="104" t="s">
        <v>97</v>
      </c>
      <c r="E71" s="109">
        <v>83.41</v>
      </c>
      <c r="F71" s="50">
        <v>7.32404210555893</v>
      </c>
      <c r="G71" s="45">
        <f>SUM($G$53/$F$199*F71)</f>
        <v>2617.7276663093526</v>
      </c>
      <c r="H71" s="45">
        <f>SUM($H$53/$F$199*F71)</f>
        <v>2790.5196551380918</v>
      </c>
      <c r="I71" s="2"/>
    </row>
    <row r="72" spans="1:9" ht="15">
      <c r="A72" s="47"/>
      <c r="B72" s="40">
        <v>16</v>
      </c>
      <c r="C72" s="43">
        <v>211</v>
      </c>
      <c r="D72" s="104" t="s">
        <v>98</v>
      </c>
      <c r="E72" s="109">
        <v>108.39</v>
      </c>
      <c r="F72" s="50">
        <v>9.5174790051736302</v>
      </c>
      <c r="G72" s="45">
        <f>SUM($G$53/$F$199*F72)</f>
        <v>3401.6964602717985</v>
      </c>
      <c r="H72" s="45">
        <f>SUM($H$53/$F$199*F72)</f>
        <v>3626.236967035341</v>
      </c>
      <c r="I72" s="2"/>
    </row>
    <row r="73" spans="1:9" ht="15">
      <c r="A73" s="47"/>
      <c r="B73" s="40">
        <v>17</v>
      </c>
      <c r="C73" s="43">
        <v>213</v>
      </c>
      <c r="D73" s="104" t="s">
        <v>99</v>
      </c>
      <c r="E73" s="109">
        <v>51.1</v>
      </c>
      <c r="F73" s="50">
        <v>4.486974602494441</v>
      </c>
      <c r="G73" s="45">
        <f>SUM($G$53/$F$199*F73)</f>
        <v>1603.7151870088467</v>
      </c>
      <c r="H73" s="45">
        <f>SUM($H$53/$F$199*F73)</f>
        <v>1709.5738445936518</v>
      </c>
      <c r="I73" s="2"/>
    </row>
    <row r="74" spans="1:9" ht="15">
      <c r="A74" s="47"/>
      <c r="B74" s="40">
        <v>18</v>
      </c>
      <c r="C74" s="43">
        <v>215</v>
      </c>
      <c r="D74" s="104" t="s">
        <v>100</v>
      </c>
      <c r="E74" s="109">
        <v>108.39</v>
      </c>
      <c r="F74" s="50">
        <v>9.5174790051736302</v>
      </c>
      <c r="G74" s="45">
        <f>SUM($G$53/$F$199*F74)</f>
        <v>3401.6964602717985</v>
      </c>
      <c r="H74" s="45">
        <f>SUM($H$53/$F$199*F74)</f>
        <v>3626.236967035341</v>
      </c>
      <c r="I74" s="2"/>
    </row>
    <row r="75" spans="1:9" ht="15">
      <c r="A75" s="47"/>
      <c r="B75" s="40">
        <v>19</v>
      </c>
      <c r="C75" s="43">
        <v>217</v>
      </c>
      <c r="D75" s="104" t="s">
        <v>99</v>
      </c>
      <c r="E75" s="109">
        <v>51.1</v>
      </c>
      <c r="F75" s="50">
        <v>4.486974602494441</v>
      </c>
      <c r="G75" s="45">
        <f>SUM($G$53/$F$199*F75)</f>
        <v>1603.7151870088467</v>
      </c>
      <c r="H75" s="45">
        <f>SUM($H$53/$F$199*F75)</f>
        <v>1709.5738445936518</v>
      </c>
      <c r="I75" s="2"/>
    </row>
    <row r="76" spans="1:9" ht="15">
      <c r="A76" s="47"/>
      <c r="B76" s="40">
        <v>20</v>
      </c>
      <c r="C76" s="43">
        <v>219</v>
      </c>
      <c r="D76" s="104" t="s">
        <v>99</v>
      </c>
      <c r="E76" s="109">
        <v>51.1</v>
      </c>
      <c r="F76" s="50">
        <v>4.486974602494441</v>
      </c>
      <c r="G76" s="45">
        <f>SUM($G$53/$F$199*F76)</f>
        <v>1603.7151870088467</v>
      </c>
      <c r="H76" s="45">
        <f>SUM($H$53/$F$199*F76)</f>
        <v>1709.5738445936518</v>
      </c>
      <c r="I76" s="2"/>
    </row>
    <row r="77" spans="1:9" ht="15">
      <c r="A77" s="47"/>
      <c r="B77" s="40">
        <v>21</v>
      </c>
      <c r="C77" s="43">
        <v>221</v>
      </c>
      <c r="D77" s="104" t="s">
        <v>97</v>
      </c>
      <c r="E77" s="109">
        <v>83.41</v>
      </c>
      <c r="F77" s="50">
        <v>7.32404210555893</v>
      </c>
      <c r="G77" s="45">
        <f>SUM($G$53/$F$199*F77)</f>
        <v>2617.7276663093526</v>
      </c>
      <c r="H77" s="45">
        <f>SUM($H$53/$F$199*F77)</f>
        <v>2790.5196551380918</v>
      </c>
      <c r="I77" s="2"/>
    </row>
    <row r="78" spans="1:9" ht="15">
      <c r="A78" s="47"/>
      <c r="B78" s="40">
        <v>22</v>
      </c>
      <c r="C78" s="43">
        <v>223</v>
      </c>
      <c r="D78" s="104" t="s">
        <v>96</v>
      </c>
      <c r="E78" s="109">
        <v>82.8</v>
      </c>
      <c r="F78" s="50">
        <v>7.2704793950399154</v>
      </c>
      <c r="G78" s="45">
        <f>SUM($G$53/$F$199*F78)</f>
        <v>2598.5835124135519</v>
      </c>
      <c r="H78" s="45">
        <f>SUM($H$53/$F$199*F78)</f>
        <v>2770.1118264648599</v>
      </c>
      <c r="I78" s="2"/>
    </row>
    <row r="79" spans="1:9" ht="15">
      <c r="A79" s="47"/>
      <c r="B79" s="40">
        <v>23</v>
      </c>
      <c r="C79" s="43">
        <v>225</v>
      </c>
      <c r="D79" s="104" t="s">
        <v>91</v>
      </c>
      <c r="E79" s="109">
        <v>90.61</v>
      </c>
      <c r="F79" s="50">
        <v>7.9562577051276175</v>
      </c>
      <c r="G79" s="45">
        <f>SUM($G$53/$F$199*F79)</f>
        <v>2843.6914499974869</v>
      </c>
      <c r="H79" s="45">
        <f>SUM($H$53/$F$199*F79)</f>
        <v>3031.3989443959053</v>
      </c>
      <c r="I79" s="2"/>
    </row>
    <row r="80" spans="1:9" ht="15">
      <c r="A80" s="47"/>
      <c r="B80" s="40">
        <v>24</v>
      </c>
      <c r="C80" s="43">
        <v>227</v>
      </c>
      <c r="D80" s="104" t="s">
        <v>93</v>
      </c>
      <c r="E80" s="109">
        <v>65.599999999999994</v>
      </c>
      <c r="F80" s="50">
        <v>5.7601865738480482</v>
      </c>
      <c r="G80" s="45">
        <f>SUM($G$53/$F$199*F80)</f>
        <v>2058.7811402696734</v>
      </c>
      <c r="H80" s="45">
        <f>SUM($H$53/$F$199*F80)</f>
        <v>2194.6779687934154</v>
      </c>
      <c r="I80" s="2"/>
    </row>
    <row r="81" spans="1:9" ht="15">
      <c r="A81" s="47"/>
      <c r="B81" s="40">
        <v>25</v>
      </c>
      <c r="C81" s="43">
        <v>229</v>
      </c>
      <c r="D81" s="104" t="s">
        <v>101</v>
      </c>
      <c r="E81" s="109">
        <v>151.76</v>
      </c>
      <c r="F81" s="50">
        <v>13.325699915353352</v>
      </c>
      <c r="G81" s="45">
        <f>SUM($G$53/$F$199*F81)</f>
        <v>4762.8144184043558</v>
      </c>
      <c r="H81" s="45">
        <f>SUM($H$53/$F$199*F81)</f>
        <v>5077.2001302452554</v>
      </c>
      <c r="I81" s="2"/>
    </row>
    <row r="82" spans="1:9" ht="15">
      <c r="A82" s="47"/>
      <c r="B82" s="40">
        <v>26</v>
      </c>
      <c r="C82" s="43">
        <v>231</v>
      </c>
      <c r="D82" s="104" t="s">
        <v>102</v>
      </c>
      <c r="E82" s="109">
        <v>146.78</v>
      </c>
      <c r="F82" s="50">
        <v>12.88841745898501</v>
      </c>
      <c r="G82" s="45">
        <f>SUM($G$53/$F$199*F82)</f>
        <v>4606.5228013533961</v>
      </c>
      <c r="H82" s="45">
        <f>SUM($H$53/$F$199*F82)</f>
        <v>4910.5919551752677</v>
      </c>
      <c r="I82" s="2"/>
    </row>
    <row r="83" spans="1:9" ht="15">
      <c r="A83" s="47"/>
      <c r="B83" s="40">
        <v>27</v>
      </c>
      <c r="C83" s="43">
        <v>232</v>
      </c>
      <c r="D83" s="104" t="s">
        <v>102</v>
      </c>
      <c r="E83" s="109">
        <v>146.78</v>
      </c>
      <c r="F83" s="50">
        <v>12.88841745898501</v>
      </c>
      <c r="G83" s="45">
        <f>SUM($G$53/$F$199*F83)</f>
        <v>4606.5228013533961</v>
      </c>
      <c r="H83" s="45">
        <f>SUM($H$53/$F$199*F83)</f>
        <v>4910.5919551752677</v>
      </c>
      <c r="I83" s="2"/>
    </row>
    <row r="84" spans="1:9" ht="15">
      <c r="A84" s="47"/>
      <c r="B84" s="40">
        <v>28</v>
      </c>
      <c r="C84" s="43">
        <v>233</v>
      </c>
      <c r="D84" s="104" t="s">
        <v>103</v>
      </c>
      <c r="E84" s="109">
        <v>54.3</v>
      </c>
      <c r="F84" s="50">
        <v>4.7679593134138578</v>
      </c>
      <c r="G84" s="45">
        <f>SUM($G$53/$F$199*F84)</f>
        <v>1704.1435353146844</v>
      </c>
      <c r="H84" s="45">
        <f>SUM($H$53/$F$199*F84)</f>
        <v>1816.6313064860133</v>
      </c>
      <c r="I84" s="2"/>
    </row>
    <row r="85" spans="1:9" ht="15">
      <c r="A85" s="47"/>
      <c r="B85" s="40">
        <v>29</v>
      </c>
      <c r="C85" s="43">
        <v>234</v>
      </c>
      <c r="D85" s="104" t="s">
        <v>104</v>
      </c>
      <c r="E85" s="109">
        <v>94.16</v>
      </c>
      <c r="F85" s="50">
        <v>8.2679751188038448</v>
      </c>
      <c r="G85" s="45">
        <f>SUM($G$53/$F$199*F85)</f>
        <v>2955.1041488992755</v>
      </c>
      <c r="H85" s="45">
        <f>SUM($H$53/$F$199*F85)</f>
        <v>3150.1658161827436</v>
      </c>
      <c r="I85" s="2"/>
    </row>
    <row r="86" spans="1:9" ht="15">
      <c r="A86" s="47"/>
      <c r="B86" s="40">
        <v>30</v>
      </c>
      <c r="C86" s="43">
        <v>235</v>
      </c>
      <c r="D86" s="104" t="s">
        <v>105</v>
      </c>
      <c r="E86" s="109">
        <v>62.8</v>
      </c>
      <c r="F86" s="50">
        <v>5.5143249517935589</v>
      </c>
      <c r="G86" s="45">
        <f>SUM($G$53/$F$199*F86)</f>
        <v>1970.9063355020658</v>
      </c>
      <c r="H86" s="45">
        <f>SUM($H$53/$F$199*F86)</f>
        <v>2101.0026896375989</v>
      </c>
      <c r="I86" s="2"/>
    </row>
    <row r="87" spans="1:9" ht="15">
      <c r="A87" s="47"/>
      <c r="B87" s="40">
        <v>31</v>
      </c>
      <c r="C87" s="43">
        <v>230</v>
      </c>
      <c r="D87" s="104" t="s">
        <v>95</v>
      </c>
      <c r="E87" s="109">
        <v>83.41</v>
      </c>
      <c r="F87" s="50">
        <v>7.32404210555893</v>
      </c>
      <c r="G87" s="45">
        <f>SUM($G$53/$F$199*F87)</f>
        <v>2617.7276663093526</v>
      </c>
      <c r="H87" s="45">
        <f>SUM($H$53/$F$199*F87)</f>
        <v>2790.5196551380918</v>
      </c>
      <c r="I87" s="2"/>
    </row>
    <row r="88" spans="1:9" ht="15">
      <c r="A88" s="47"/>
      <c r="B88" s="40">
        <v>32</v>
      </c>
      <c r="C88" s="43">
        <v>228</v>
      </c>
      <c r="D88" s="104" t="s">
        <v>93</v>
      </c>
      <c r="E88" s="109">
        <v>65.599999999999994</v>
      </c>
      <c r="F88" s="50">
        <v>5.7601865738480482</v>
      </c>
      <c r="G88" s="45">
        <f>SUM($G$53/$F$199*F88)</f>
        <v>2058.7811402696734</v>
      </c>
      <c r="H88" s="45">
        <f>SUM($H$53/$F$199*F88)</f>
        <v>2194.6779687934154</v>
      </c>
      <c r="I88" s="2"/>
    </row>
    <row r="89" spans="1:9" ht="15">
      <c r="A89" s="47"/>
      <c r="B89" s="40">
        <v>33</v>
      </c>
      <c r="C89" s="43">
        <v>226</v>
      </c>
      <c r="D89" s="104" t="s">
        <v>92</v>
      </c>
      <c r="E89" s="109">
        <v>60.9</v>
      </c>
      <c r="F89" s="50">
        <v>5.3474902796851556</v>
      </c>
      <c r="G89" s="45">
        <f>SUM($G$53/$F$199*F89)</f>
        <v>1911.2770036954748</v>
      </c>
      <c r="H89" s="45">
        <f>SUM($H$53/$F$199*F89)</f>
        <v>2037.4373216390095</v>
      </c>
      <c r="I89" s="2"/>
    </row>
    <row r="90" spans="1:9" ht="15">
      <c r="A90" s="47"/>
      <c r="B90" s="40">
        <v>34</v>
      </c>
      <c r="C90" s="43">
        <v>224</v>
      </c>
      <c r="D90" s="104" t="s">
        <v>95</v>
      </c>
      <c r="E90" s="109">
        <v>83.41</v>
      </c>
      <c r="F90" s="50">
        <v>7.32404210555893</v>
      </c>
      <c r="G90" s="45">
        <f>SUM($G$53/$F$199*F90)</f>
        <v>2617.7276663093526</v>
      </c>
      <c r="H90" s="45">
        <f>SUM($H$53/$F$199*F90)</f>
        <v>2790.5196551380918</v>
      </c>
      <c r="I90" s="2"/>
    </row>
    <row r="91" spans="1:9" ht="15">
      <c r="A91" s="47"/>
      <c r="B91" s="40">
        <v>35</v>
      </c>
      <c r="C91" s="43">
        <v>222</v>
      </c>
      <c r="D91" s="104" t="s">
        <v>106</v>
      </c>
      <c r="E91" s="109">
        <v>108.39</v>
      </c>
      <c r="F91" s="50">
        <v>9.5174790051736302</v>
      </c>
      <c r="G91" s="45">
        <f>SUM($G$53/$F$199*F91)</f>
        <v>3401.6964602717985</v>
      </c>
      <c r="H91" s="45">
        <f>SUM($H$53/$F$199*F91)</f>
        <v>3626.236967035341</v>
      </c>
      <c r="I91" s="2"/>
    </row>
    <row r="92" spans="1:9" ht="15">
      <c r="A92" s="47"/>
      <c r="B92" s="40">
        <v>36</v>
      </c>
      <c r="C92" s="43">
        <v>220</v>
      </c>
      <c r="D92" s="104" t="s">
        <v>107</v>
      </c>
      <c r="E92" s="109">
        <v>51.1</v>
      </c>
      <c r="F92" s="50">
        <v>4.486974602494441</v>
      </c>
      <c r="G92" s="45">
        <f>SUM($G$53/$F$199*F92)</f>
        <v>1603.7151870088467</v>
      </c>
      <c r="H92" s="45">
        <f>SUM($H$53/$F$199*F92)</f>
        <v>1709.5738445936518</v>
      </c>
      <c r="I92" s="2"/>
    </row>
    <row r="93" spans="1:9" ht="15">
      <c r="A93" s="47"/>
      <c r="B93" s="40">
        <v>37</v>
      </c>
      <c r="C93" s="43">
        <v>218</v>
      </c>
      <c r="D93" s="104" t="s">
        <v>108</v>
      </c>
      <c r="E93" s="109">
        <v>108.39</v>
      </c>
      <c r="F93" s="50">
        <v>9.5174790051736302</v>
      </c>
      <c r="G93" s="45">
        <f>SUM($G$53/$F$199*F93)</f>
        <v>3401.6964602717985</v>
      </c>
      <c r="H93" s="45">
        <f>SUM($H$53/$F$199*F93)</f>
        <v>3626.236967035341</v>
      </c>
      <c r="I93" s="2"/>
    </row>
    <row r="94" spans="1:9" ht="15">
      <c r="A94" s="47"/>
      <c r="B94" s="40">
        <v>38</v>
      </c>
      <c r="C94" s="43">
        <v>216</v>
      </c>
      <c r="D94" s="104" t="s">
        <v>107</v>
      </c>
      <c r="E94" s="109">
        <v>51.1</v>
      </c>
      <c r="F94" s="50">
        <v>4.486974602494441</v>
      </c>
      <c r="G94" s="45">
        <f>SUM($G$53/$F$199*F94)</f>
        <v>1603.7151870088467</v>
      </c>
      <c r="H94" s="45">
        <f>SUM($H$53/$F$199*F94)</f>
        <v>1709.5738445936518</v>
      </c>
      <c r="I94" s="2"/>
    </row>
    <row r="95" spans="1:9" ht="15">
      <c r="A95" s="47"/>
      <c r="B95" s="40">
        <v>39</v>
      </c>
      <c r="C95" s="43">
        <v>214</v>
      </c>
      <c r="D95" s="104" t="s">
        <v>107</v>
      </c>
      <c r="E95" s="109">
        <v>51.1</v>
      </c>
      <c r="F95" s="50">
        <v>4.486974602494441</v>
      </c>
      <c r="G95" s="45">
        <f>SUM($G$53/$F$199*F95)</f>
        <v>1603.7151870088467</v>
      </c>
      <c r="H95" s="45">
        <f>SUM($H$53/$F$199*F95)</f>
        <v>1709.5738445936518</v>
      </c>
      <c r="I95" s="2"/>
    </row>
    <row r="96" spans="1:9" ht="15">
      <c r="A96" s="47"/>
      <c r="B96" s="40">
        <v>40</v>
      </c>
      <c r="C96" s="43">
        <v>212</v>
      </c>
      <c r="D96" s="104" t="s">
        <v>107</v>
      </c>
      <c r="E96" s="109">
        <v>51.1</v>
      </c>
      <c r="F96" s="50">
        <v>4.486974602494441</v>
      </c>
      <c r="G96" s="45">
        <f>SUM($G$53/$F$199*F96)</f>
        <v>1603.7151870088467</v>
      </c>
      <c r="H96" s="45">
        <f>SUM($H$53/$F$199*F96)</f>
        <v>1709.5738445936518</v>
      </c>
      <c r="I96" s="2"/>
    </row>
    <row r="97" spans="1:9" ht="15">
      <c r="A97" s="47"/>
      <c r="B97" s="40">
        <v>41</v>
      </c>
      <c r="C97" s="43">
        <v>210</v>
      </c>
      <c r="D97" s="104" t="s">
        <v>95</v>
      </c>
      <c r="E97" s="109">
        <v>83.41</v>
      </c>
      <c r="F97" s="50">
        <v>7.32404210555893</v>
      </c>
      <c r="G97" s="45">
        <f>SUM($G$53/$F$199*F97)</f>
        <v>2617.7276663093526</v>
      </c>
      <c r="H97" s="45">
        <f>SUM($H$53/$F$199*F97)</f>
        <v>2790.5196551380918</v>
      </c>
      <c r="I97" s="2"/>
    </row>
    <row r="98" spans="1:9" ht="15">
      <c r="A98" s="47"/>
      <c r="B98" s="40">
        <v>42</v>
      </c>
      <c r="C98" s="43">
        <v>308</v>
      </c>
      <c r="D98" s="104" t="s">
        <v>95</v>
      </c>
      <c r="E98" s="109">
        <v>83.41</v>
      </c>
      <c r="F98" s="50">
        <v>7.32404210555893</v>
      </c>
      <c r="G98" s="45">
        <f>SUM($G$53/$F$199*F98)</f>
        <v>2617.7276663093526</v>
      </c>
      <c r="H98" s="45">
        <f>SUM($H$53/$F$199*F98)</f>
        <v>2790.5196551380918</v>
      </c>
      <c r="I98" s="2"/>
    </row>
    <row r="99" spans="1:9" ht="15">
      <c r="A99" s="47"/>
      <c r="B99" s="40">
        <v>43</v>
      </c>
      <c r="C99" s="43">
        <v>301</v>
      </c>
      <c r="D99" s="104" t="s">
        <v>91</v>
      </c>
      <c r="E99" s="109">
        <v>90.61</v>
      </c>
      <c r="F99" s="50">
        <v>7.9562577051276175</v>
      </c>
      <c r="G99" s="45">
        <f>SUM($G$53/$F$199*F99)</f>
        <v>2843.6914499974869</v>
      </c>
      <c r="H99" s="45">
        <f>SUM($H$53/$F$199*F99)</f>
        <v>3031.3989443959053</v>
      </c>
      <c r="I99" s="2"/>
    </row>
    <row r="100" spans="1:9" ht="15">
      <c r="A100" s="47"/>
      <c r="B100" s="40">
        <v>44</v>
      </c>
      <c r="C100" s="43">
        <v>302</v>
      </c>
      <c r="D100" s="104" t="s">
        <v>92</v>
      </c>
      <c r="E100" s="109">
        <v>60.9</v>
      </c>
      <c r="F100" s="50">
        <v>5.3474902796851556</v>
      </c>
      <c r="G100" s="45">
        <f>SUM($G$53/$F$199*F100)</f>
        <v>1911.2770036954748</v>
      </c>
      <c r="H100" s="45">
        <f>SUM($H$53/$F$199*F100)</f>
        <v>2037.4373216390095</v>
      </c>
      <c r="I100" s="2"/>
    </row>
    <row r="101" spans="1:9" ht="15">
      <c r="A101" s="47"/>
      <c r="B101" s="40">
        <v>45</v>
      </c>
      <c r="C101" s="43">
        <v>303</v>
      </c>
      <c r="D101" s="104" t="s">
        <v>93</v>
      </c>
      <c r="E101" s="109">
        <v>65.599999999999994</v>
      </c>
      <c r="F101" s="50">
        <v>5.7601865738480482</v>
      </c>
      <c r="G101" s="45">
        <f>SUM($G$53/$F$199*F101)</f>
        <v>2058.7811402696734</v>
      </c>
      <c r="H101" s="45">
        <f>SUM($H$53/$F$199*F101)</f>
        <v>2194.6779687934154</v>
      </c>
      <c r="I101" s="2"/>
    </row>
    <row r="102" spans="1:9" ht="15">
      <c r="A102" s="47"/>
      <c r="B102" s="40">
        <v>46</v>
      </c>
      <c r="C102" s="43">
        <v>304</v>
      </c>
      <c r="D102" s="104" t="s">
        <v>93</v>
      </c>
      <c r="E102" s="109">
        <v>65.599999999999994</v>
      </c>
      <c r="F102" s="50">
        <v>5.7601865738480482</v>
      </c>
      <c r="G102" s="45">
        <f>SUM($G$53/$F$199*F102)</f>
        <v>2058.7811402696734</v>
      </c>
      <c r="H102" s="45">
        <f>SUM($H$53/$F$199*F102)</f>
        <v>2194.6779687934154</v>
      </c>
      <c r="I102" s="2"/>
    </row>
    <row r="103" spans="1:9" ht="15">
      <c r="A103" s="47"/>
      <c r="B103" s="40">
        <v>47</v>
      </c>
      <c r="C103" s="43">
        <v>305</v>
      </c>
      <c r="D103" s="104" t="s">
        <v>92</v>
      </c>
      <c r="E103" s="109">
        <v>60.9</v>
      </c>
      <c r="F103" s="50">
        <v>5.3474902796851556</v>
      </c>
      <c r="G103" s="45">
        <f>SUM($G$53/$F$199*F103)</f>
        <v>1911.2770036954748</v>
      </c>
      <c r="H103" s="45">
        <f>SUM($H$53/$F$199*F103)</f>
        <v>2037.4373216390095</v>
      </c>
      <c r="I103" s="2"/>
    </row>
    <row r="104" spans="1:9" ht="15">
      <c r="A104" s="47"/>
      <c r="B104" s="40">
        <v>48</v>
      </c>
      <c r="C104" s="43">
        <v>306</v>
      </c>
      <c r="D104" s="104" t="s">
        <v>91</v>
      </c>
      <c r="E104" s="109">
        <v>90.61</v>
      </c>
      <c r="F104" s="50">
        <v>7.9562577051276175</v>
      </c>
      <c r="G104" s="45">
        <f>SUM($G$53/$F$199*F104)</f>
        <v>2843.6914499974869</v>
      </c>
      <c r="H104" s="45">
        <f>SUM($H$53/$F$199*F104)</f>
        <v>3031.3989443959053</v>
      </c>
      <c r="I104" s="2"/>
    </row>
    <row r="105" spans="1:9" ht="15">
      <c r="A105" s="47"/>
      <c r="B105" s="40">
        <v>49</v>
      </c>
      <c r="C105" s="43">
        <v>307</v>
      </c>
      <c r="D105" s="104" t="s">
        <v>96</v>
      </c>
      <c r="E105" s="109">
        <v>82.8</v>
      </c>
      <c r="F105" s="50">
        <v>7.2704793950399154</v>
      </c>
      <c r="G105" s="45">
        <f>SUM($G$53/$F$199*F105)</f>
        <v>2598.5835124135519</v>
      </c>
      <c r="H105" s="45">
        <f>SUM($H$53/$F$199*F105)</f>
        <v>2770.1118264648599</v>
      </c>
      <c r="I105" s="2"/>
    </row>
    <row r="106" spans="1:9" ht="15">
      <c r="A106" s="47"/>
      <c r="B106" s="40">
        <v>50</v>
      </c>
      <c r="C106" s="43">
        <v>309</v>
      </c>
      <c r="D106" s="104" t="s">
        <v>97</v>
      </c>
      <c r="E106" s="109">
        <v>83.41</v>
      </c>
      <c r="F106" s="50">
        <v>7.32404210555893</v>
      </c>
      <c r="G106" s="45">
        <f>SUM($G$53/$F$199*F106)</f>
        <v>2617.7276663093526</v>
      </c>
      <c r="H106" s="45">
        <f>SUM($H$53/$F$199*F106)</f>
        <v>2790.5196551380918</v>
      </c>
      <c r="I106" s="2"/>
    </row>
    <row r="107" spans="1:9" ht="15">
      <c r="A107" s="47"/>
      <c r="B107" s="40">
        <v>51</v>
      </c>
      <c r="C107" s="43">
        <v>311</v>
      </c>
      <c r="D107" s="104" t="s">
        <v>98</v>
      </c>
      <c r="E107" s="109">
        <v>108.39</v>
      </c>
      <c r="F107" s="50">
        <v>9.5174790051736302</v>
      </c>
      <c r="G107" s="45">
        <f>SUM($G$53/$F$199*F107)</f>
        <v>3401.6964602717985</v>
      </c>
      <c r="H107" s="45">
        <f>SUM($H$53/$F$199*F107)</f>
        <v>3626.236967035341</v>
      </c>
      <c r="I107" s="2"/>
    </row>
    <row r="108" spans="1:9" ht="15">
      <c r="A108" s="47"/>
      <c r="B108" s="40">
        <v>52</v>
      </c>
      <c r="C108" s="43">
        <v>313</v>
      </c>
      <c r="D108" s="104" t="s">
        <v>99</v>
      </c>
      <c r="E108" s="109">
        <v>51.1</v>
      </c>
      <c r="F108" s="50">
        <v>4.486974602494441</v>
      </c>
      <c r="G108" s="45">
        <f>SUM($G$53/$F$199*F108)</f>
        <v>1603.7151870088467</v>
      </c>
      <c r="H108" s="45">
        <f>SUM($H$53/$F$199*F108)</f>
        <v>1709.5738445936518</v>
      </c>
      <c r="I108" s="2"/>
    </row>
    <row r="109" spans="1:9" ht="15">
      <c r="A109" s="47"/>
      <c r="B109" s="40">
        <v>53</v>
      </c>
      <c r="C109" s="43">
        <v>315</v>
      </c>
      <c r="D109" s="104" t="s">
        <v>100</v>
      </c>
      <c r="E109" s="109">
        <v>108.39</v>
      </c>
      <c r="F109" s="50">
        <v>9.5174790051736302</v>
      </c>
      <c r="G109" s="45">
        <f>SUM($G$53/$F$199*F109)</f>
        <v>3401.6964602717985</v>
      </c>
      <c r="H109" s="45">
        <f>SUM($H$53/$F$199*F109)</f>
        <v>3626.236967035341</v>
      </c>
      <c r="I109" s="2"/>
    </row>
    <row r="110" spans="1:9" ht="15">
      <c r="A110" s="47"/>
      <c r="B110" s="40">
        <v>54</v>
      </c>
      <c r="C110" s="43">
        <v>317</v>
      </c>
      <c r="D110" s="104" t="s">
        <v>99</v>
      </c>
      <c r="E110" s="109">
        <v>51.1</v>
      </c>
      <c r="F110" s="50">
        <v>4.486974602494441</v>
      </c>
      <c r="G110" s="45">
        <f>SUM($G$53/$F$199*F110)</f>
        <v>1603.7151870088467</v>
      </c>
      <c r="H110" s="45">
        <f>SUM($H$53/$F$199*F110)</f>
        <v>1709.5738445936518</v>
      </c>
      <c r="I110" s="2"/>
    </row>
    <row r="111" spans="1:9" ht="15">
      <c r="A111" s="47"/>
      <c r="B111" s="40">
        <v>55</v>
      </c>
      <c r="C111" s="43">
        <v>319</v>
      </c>
      <c r="D111" s="104" t="s">
        <v>99</v>
      </c>
      <c r="E111" s="109">
        <v>51.1</v>
      </c>
      <c r="F111" s="50">
        <v>4.486974602494441</v>
      </c>
      <c r="G111" s="45">
        <f>SUM($G$53/$F$199*F111)</f>
        <v>1603.7151870088467</v>
      </c>
      <c r="H111" s="45">
        <f>SUM($H$53/$F$199*F111)</f>
        <v>1709.5738445936518</v>
      </c>
      <c r="I111" s="2"/>
    </row>
    <row r="112" spans="1:9" ht="15">
      <c r="A112" s="47"/>
      <c r="B112" s="40">
        <v>56</v>
      </c>
      <c r="C112" s="43">
        <v>321</v>
      </c>
      <c r="D112" s="104" t="s">
        <v>99</v>
      </c>
      <c r="E112" s="109">
        <v>51.1</v>
      </c>
      <c r="F112" s="50">
        <v>4.486974602494441</v>
      </c>
      <c r="G112" s="45">
        <f>SUM($G$53/$F$199*F112)</f>
        <v>1603.7151870088467</v>
      </c>
      <c r="H112" s="45">
        <f>SUM($H$53/$F$199*F112)</f>
        <v>1709.5738445936518</v>
      </c>
      <c r="I112" s="2"/>
    </row>
    <row r="113" spans="1:9" ht="15">
      <c r="A113" s="47"/>
      <c r="B113" s="40">
        <v>57</v>
      </c>
      <c r="C113" s="43">
        <v>323</v>
      </c>
      <c r="D113" s="104" t="s">
        <v>97</v>
      </c>
      <c r="E113" s="109">
        <v>83.41</v>
      </c>
      <c r="F113" s="50">
        <v>7.32404210555893</v>
      </c>
      <c r="G113" s="45">
        <f>SUM($G$53/$F$199*F113)</f>
        <v>2617.7276663093526</v>
      </c>
      <c r="H113" s="45">
        <f>SUM($H$53/$F$199*F113)</f>
        <v>2790.5196551380918</v>
      </c>
      <c r="I113" s="2"/>
    </row>
    <row r="114" spans="1:9" ht="15">
      <c r="A114" s="47"/>
      <c r="B114" s="40">
        <v>58</v>
      </c>
      <c r="C114" s="43">
        <v>325</v>
      </c>
      <c r="D114" s="104" t="s">
        <v>96</v>
      </c>
      <c r="E114" s="109">
        <v>82.8</v>
      </c>
      <c r="F114" s="50">
        <v>7.2704793950399154</v>
      </c>
      <c r="G114" s="45">
        <f>SUM($G$53/$F$199*F114)</f>
        <v>2598.5835124135519</v>
      </c>
      <c r="H114" s="45">
        <f>SUM($H$53/$F$199*F114)</f>
        <v>2770.1118264648599</v>
      </c>
      <c r="I114" s="2"/>
    </row>
    <row r="115" spans="1:9" ht="15">
      <c r="A115" s="47"/>
      <c r="B115" s="40">
        <v>59</v>
      </c>
      <c r="C115" s="43">
        <v>327</v>
      </c>
      <c r="D115" s="104" t="s">
        <v>92</v>
      </c>
      <c r="E115" s="109">
        <v>60.9</v>
      </c>
      <c r="F115" s="50">
        <v>5.3474902796851556</v>
      </c>
      <c r="G115" s="45">
        <f>SUM($G$53/$F$199*F115)</f>
        <v>1911.2770036954748</v>
      </c>
      <c r="H115" s="45">
        <f>SUM($H$53/$F$199*F115)</f>
        <v>2037.4373216390095</v>
      </c>
      <c r="I115" s="2"/>
    </row>
    <row r="116" spans="1:9" ht="15">
      <c r="A116" s="47"/>
      <c r="B116" s="40">
        <v>60</v>
      </c>
      <c r="C116" s="43">
        <v>329</v>
      </c>
      <c r="D116" s="104" t="s">
        <v>109</v>
      </c>
      <c r="E116" s="109">
        <v>65.599999999999994</v>
      </c>
      <c r="F116" s="50">
        <v>5.7601865738480482</v>
      </c>
      <c r="G116" s="45">
        <f>SUM($G$53/$F$199*F116)</f>
        <v>2058.7811402696734</v>
      </c>
      <c r="H116" s="45">
        <f>SUM($H$53/$F$199*F116)</f>
        <v>2194.6779687934154</v>
      </c>
      <c r="I116" s="2"/>
    </row>
    <row r="117" spans="1:9" ht="15">
      <c r="A117" s="47"/>
      <c r="B117" s="40">
        <v>61</v>
      </c>
      <c r="C117" s="43">
        <v>331</v>
      </c>
      <c r="D117" s="104" t="s">
        <v>95</v>
      </c>
      <c r="E117" s="109">
        <v>83.41</v>
      </c>
      <c r="F117" s="50">
        <v>7.32404210555893</v>
      </c>
      <c r="G117" s="45">
        <f>SUM($G$53/$F$199*F117)</f>
        <v>2617.7276663093526</v>
      </c>
      <c r="H117" s="45">
        <f>SUM($H$53/$F$199*F117)</f>
        <v>2790.5196551380918</v>
      </c>
      <c r="I117" s="2"/>
    </row>
    <row r="118" spans="1:9" ht="15">
      <c r="A118" s="47"/>
      <c r="B118" s="40">
        <v>62</v>
      </c>
      <c r="C118" s="43">
        <v>332</v>
      </c>
      <c r="D118" s="104" t="s">
        <v>102</v>
      </c>
      <c r="E118" s="109">
        <v>146.78</v>
      </c>
      <c r="F118" s="50">
        <v>12.88841745898501</v>
      </c>
      <c r="G118" s="45">
        <f>SUM($G$53/$F$199*F118)</f>
        <v>4606.5228013533961</v>
      </c>
      <c r="H118" s="45">
        <f>SUM($H$53/$F$199*F118)</f>
        <v>4910.5919551752677</v>
      </c>
      <c r="I118" s="2"/>
    </row>
    <row r="119" spans="1:9" ht="15">
      <c r="A119" s="47"/>
      <c r="B119" s="40">
        <v>63</v>
      </c>
      <c r="C119" s="43">
        <v>333</v>
      </c>
      <c r="D119" s="104" t="s">
        <v>102</v>
      </c>
      <c r="E119" s="109">
        <v>146.78</v>
      </c>
      <c r="F119" s="50">
        <v>12.88841745898501</v>
      </c>
      <c r="G119" s="45">
        <f>SUM($G$53/$F$199*F119)</f>
        <v>4606.5228013533961</v>
      </c>
      <c r="H119" s="45">
        <f>SUM($H$53/$F$199*F119)</f>
        <v>4910.5919551752677</v>
      </c>
      <c r="I119" s="2"/>
    </row>
    <row r="120" spans="1:9" ht="15">
      <c r="A120" s="47"/>
      <c r="B120" s="40">
        <v>64</v>
      </c>
      <c r="C120" s="43">
        <v>334</v>
      </c>
      <c r="D120" s="104" t="s">
        <v>110</v>
      </c>
      <c r="E120" s="109">
        <v>54.3</v>
      </c>
      <c r="F120" s="50">
        <v>4.7679593134138578</v>
      </c>
      <c r="G120" s="45">
        <f>SUM($G$53/$F$199*F120)</f>
        <v>1704.1435353146844</v>
      </c>
      <c r="H120" s="45">
        <f>SUM($H$53/$F$199*F120)</f>
        <v>1816.6313064860133</v>
      </c>
      <c r="I120" s="2"/>
    </row>
    <row r="121" spans="1:9" ht="15">
      <c r="A121" s="47"/>
      <c r="B121" s="40">
        <v>65</v>
      </c>
      <c r="C121" s="43">
        <v>335</v>
      </c>
      <c r="D121" s="104" t="s">
        <v>104</v>
      </c>
      <c r="E121" s="109">
        <v>94.16</v>
      </c>
      <c r="F121" s="50">
        <v>8.2679751188038448</v>
      </c>
      <c r="G121" s="45">
        <f>SUM($G$53/$F$199*F121)</f>
        <v>2955.1041488992755</v>
      </c>
      <c r="H121" s="45">
        <f>SUM($H$53/$F$199*F121)</f>
        <v>3150.1658161827436</v>
      </c>
      <c r="I121" s="2"/>
    </row>
    <row r="122" spans="1:9" ht="15">
      <c r="A122" s="47"/>
      <c r="B122" s="40">
        <v>66</v>
      </c>
      <c r="C122" s="43">
        <v>336</v>
      </c>
      <c r="D122" s="104" t="s">
        <v>105</v>
      </c>
      <c r="E122" s="109">
        <v>62.8</v>
      </c>
      <c r="F122" s="50">
        <v>5.5143249517935589</v>
      </c>
      <c r="G122" s="45">
        <f>SUM($G$53/$F$199*F122)</f>
        <v>1970.9063355020658</v>
      </c>
      <c r="H122" s="45">
        <f>SUM($H$53/$F$199*F122)</f>
        <v>2101.0026896375989</v>
      </c>
      <c r="I122" s="2"/>
    </row>
    <row r="123" spans="1:9" ht="15">
      <c r="A123" s="47"/>
      <c r="B123" s="41">
        <v>67</v>
      </c>
      <c r="C123" s="44">
        <v>330</v>
      </c>
      <c r="D123" s="104" t="s">
        <v>101</v>
      </c>
      <c r="E123" s="109">
        <v>151.76</v>
      </c>
      <c r="F123" s="50">
        <v>13.325699915353352</v>
      </c>
      <c r="G123" s="45">
        <f>SUM($G$53/$F$199*F123)</f>
        <v>4762.8144184043558</v>
      </c>
      <c r="H123" s="45">
        <f>SUM($H$53/$F$199*F123)</f>
        <v>5077.2001302452554</v>
      </c>
      <c r="I123" s="2"/>
    </row>
    <row r="124" spans="1:9" ht="15">
      <c r="A124" s="47"/>
      <c r="B124" s="41">
        <v>68</v>
      </c>
      <c r="C124" s="44">
        <v>328</v>
      </c>
      <c r="D124" s="105" t="s">
        <v>93</v>
      </c>
      <c r="E124" s="109">
        <v>65.599999999999994</v>
      </c>
      <c r="F124" s="50">
        <v>5.7601865738480482</v>
      </c>
      <c r="G124" s="45">
        <f>SUM($G$53/$F$199*F124)</f>
        <v>2058.7811402696734</v>
      </c>
      <c r="H124" s="45">
        <f>SUM($H$53/$F$199*F124)</f>
        <v>2194.6779687934154</v>
      </c>
      <c r="I124" s="2"/>
    </row>
    <row r="125" spans="1:9" ht="15">
      <c r="A125" s="47"/>
      <c r="B125" s="41">
        <v>69</v>
      </c>
      <c r="C125" s="44">
        <v>326</v>
      </c>
      <c r="D125" s="104" t="s">
        <v>91</v>
      </c>
      <c r="E125" s="109">
        <v>90.61</v>
      </c>
      <c r="F125" s="50">
        <v>7.9562577051276175</v>
      </c>
      <c r="G125" s="45">
        <f>SUM($G$53/$F$199*F125)</f>
        <v>2843.6914499974869</v>
      </c>
      <c r="H125" s="45">
        <f>SUM($H$53/$F$199*F125)</f>
        <v>3031.3989443959053</v>
      </c>
      <c r="I125" s="2"/>
    </row>
    <row r="126" spans="1:9" ht="15">
      <c r="A126" s="47"/>
      <c r="B126" s="41">
        <v>70</v>
      </c>
      <c r="C126" s="44">
        <v>324</v>
      </c>
      <c r="D126" s="104" t="s">
        <v>95</v>
      </c>
      <c r="E126" s="109">
        <v>83.41</v>
      </c>
      <c r="F126" s="50">
        <v>7.32404210555893</v>
      </c>
      <c r="G126" s="45">
        <f>SUM($G$53/$F$199*F126)</f>
        <v>2617.7276663093526</v>
      </c>
      <c r="H126" s="45">
        <f>SUM($H$53/$F$199*F126)</f>
        <v>2790.5196551380918</v>
      </c>
      <c r="I126" s="2"/>
    </row>
    <row r="127" spans="1:9" ht="15">
      <c r="A127" s="47"/>
      <c r="B127" s="41">
        <v>71</v>
      </c>
      <c r="C127" s="44">
        <v>322</v>
      </c>
      <c r="D127" s="104" t="s">
        <v>106</v>
      </c>
      <c r="E127" s="109">
        <v>108.39</v>
      </c>
      <c r="F127" s="50">
        <v>9.5174790051736302</v>
      </c>
      <c r="G127" s="45">
        <f>SUM($G$53/$F$199*F127)</f>
        <v>3401.6964602717985</v>
      </c>
      <c r="H127" s="45">
        <f>SUM($H$53/$F$199*F127)</f>
        <v>3626.236967035341</v>
      </c>
      <c r="I127" s="2"/>
    </row>
    <row r="128" spans="1:9" ht="15">
      <c r="A128" s="47"/>
      <c r="B128" s="41">
        <v>72</v>
      </c>
      <c r="C128" s="44">
        <v>320</v>
      </c>
      <c r="D128" s="105" t="s">
        <v>107</v>
      </c>
      <c r="E128" s="109">
        <v>51.1</v>
      </c>
      <c r="F128" s="50">
        <v>4.486974602494441</v>
      </c>
      <c r="G128" s="45">
        <f>SUM($G$53/$F$199*F128)</f>
        <v>1603.7151870088467</v>
      </c>
      <c r="H128" s="45">
        <f>SUM($H$53/$F$199*F128)</f>
        <v>1709.5738445936518</v>
      </c>
      <c r="I128" s="2"/>
    </row>
    <row r="129" spans="1:9" ht="15">
      <c r="A129" s="47"/>
      <c r="B129" s="41">
        <v>73</v>
      </c>
      <c r="C129" s="44">
        <v>318</v>
      </c>
      <c r="D129" s="104" t="s">
        <v>108</v>
      </c>
      <c r="E129" s="109">
        <v>108.39</v>
      </c>
      <c r="F129" s="50">
        <v>9.5174790051736302</v>
      </c>
      <c r="G129" s="45">
        <f>SUM($G$53/$F$199*F129)</f>
        <v>3401.6964602717985</v>
      </c>
      <c r="H129" s="45">
        <f>SUM($H$53/$F$199*F129)</f>
        <v>3626.236967035341</v>
      </c>
      <c r="I129" s="2"/>
    </row>
    <row r="130" spans="1:9" ht="15">
      <c r="A130" s="47"/>
      <c r="B130" s="41">
        <v>74</v>
      </c>
      <c r="C130" s="44">
        <v>316</v>
      </c>
      <c r="D130" s="105" t="s">
        <v>107</v>
      </c>
      <c r="E130" s="109">
        <v>51.1</v>
      </c>
      <c r="F130" s="50">
        <v>4.486974602494441</v>
      </c>
      <c r="G130" s="45">
        <f>SUM($G$53/$F$199*F130)</f>
        <v>1603.7151870088467</v>
      </c>
      <c r="H130" s="45">
        <f>SUM($H$53/$F$199*F130)</f>
        <v>1709.5738445936518</v>
      </c>
      <c r="I130" s="2"/>
    </row>
    <row r="131" spans="1:9" ht="15">
      <c r="A131" s="47"/>
      <c r="B131" s="41">
        <v>75</v>
      </c>
      <c r="C131" s="44">
        <v>314</v>
      </c>
      <c r="D131" s="105" t="s">
        <v>107</v>
      </c>
      <c r="E131" s="109">
        <v>51.1</v>
      </c>
      <c r="F131" s="50">
        <v>4.486974602494441</v>
      </c>
      <c r="G131" s="45">
        <f>SUM($G$53/$F$199*F131)</f>
        <v>1603.7151870088467</v>
      </c>
      <c r="H131" s="45">
        <f>SUM($H$53/$F$199*F131)</f>
        <v>1709.5738445936518</v>
      </c>
      <c r="I131" s="2"/>
    </row>
    <row r="132" spans="1:9" ht="15">
      <c r="A132" s="47"/>
      <c r="B132" s="41">
        <v>76</v>
      </c>
      <c r="C132" s="44">
        <v>312</v>
      </c>
      <c r="D132" s="105" t="s">
        <v>107</v>
      </c>
      <c r="E132" s="109">
        <v>51.1</v>
      </c>
      <c r="F132" s="50">
        <v>4.486974602494441</v>
      </c>
      <c r="G132" s="45">
        <f>SUM($G$53/$F$199*F132)</f>
        <v>1603.7151870088467</v>
      </c>
      <c r="H132" s="45">
        <f>SUM($H$53/$F$199*F132)</f>
        <v>1709.5738445936518</v>
      </c>
      <c r="I132" s="2"/>
    </row>
    <row r="133" spans="1:9" ht="15">
      <c r="A133" s="47"/>
      <c r="B133" s="41">
        <v>77</v>
      </c>
      <c r="C133" s="44">
        <v>310</v>
      </c>
      <c r="D133" s="104" t="s">
        <v>95</v>
      </c>
      <c r="E133" s="109">
        <v>83.41</v>
      </c>
      <c r="F133" s="50">
        <v>7.32404210555893</v>
      </c>
      <c r="G133" s="45">
        <f>SUM($G$53/$F$199*F133)</f>
        <v>2617.7276663093526</v>
      </c>
      <c r="H133" s="45">
        <f>SUM($H$53/$F$199*F133)</f>
        <v>2790.5196551380918</v>
      </c>
      <c r="I133" s="2"/>
    </row>
    <row r="134" spans="1:9" ht="15">
      <c r="A134" s="47"/>
      <c r="B134" s="41">
        <v>78</v>
      </c>
      <c r="C134" s="44">
        <v>408</v>
      </c>
      <c r="D134" s="104" t="s">
        <v>95</v>
      </c>
      <c r="E134" s="109">
        <v>83.41</v>
      </c>
      <c r="F134" s="50">
        <v>7.32404210555893</v>
      </c>
      <c r="G134" s="45">
        <f>SUM($G$53/$F$199*F134)</f>
        <v>2617.7276663093526</v>
      </c>
      <c r="H134" s="45">
        <f>SUM($H$53/$F$199*F134)</f>
        <v>2790.5196551380918</v>
      </c>
      <c r="I134" s="2"/>
    </row>
    <row r="135" spans="1:9" ht="15">
      <c r="A135" s="47"/>
      <c r="B135" s="41">
        <v>79</v>
      </c>
      <c r="C135" s="44">
        <v>401</v>
      </c>
      <c r="D135" s="104" t="s">
        <v>91</v>
      </c>
      <c r="E135" s="109">
        <v>90.61</v>
      </c>
      <c r="F135" s="50">
        <v>7.9562577051276175</v>
      </c>
      <c r="G135" s="45">
        <f>SUM($G$53/$F$199*F135)</f>
        <v>2843.6914499974869</v>
      </c>
      <c r="H135" s="45">
        <f>SUM($H$53/$F$199*F135)</f>
        <v>3031.3989443959053</v>
      </c>
      <c r="I135" s="2"/>
    </row>
    <row r="136" spans="1:9" ht="15">
      <c r="A136" s="47"/>
      <c r="B136" s="41">
        <v>80</v>
      </c>
      <c r="C136" s="44">
        <v>402</v>
      </c>
      <c r="D136" s="105" t="s">
        <v>92</v>
      </c>
      <c r="E136" s="109">
        <v>60.9</v>
      </c>
      <c r="F136" s="50">
        <v>5.3474902796851556</v>
      </c>
      <c r="G136" s="45">
        <f>SUM($G$53/$F$199*F136)</f>
        <v>1911.2770036954748</v>
      </c>
      <c r="H136" s="45">
        <f>SUM($H$53/$F$199*F136)</f>
        <v>2037.4373216390095</v>
      </c>
      <c r="I136" s="2"/>
    </row>
    <row r="137" spans="1:9" ht="15">
      <c r="A137" s="47"/>
      <c r="B137" s="41">
        <v>81</v>
      </c>
      <c r="C137" s="44">
        <v>403</v>
      </c>
      <c r="D137" s="105" t="s">
        <v>93</v>
      </c>
      <c r="E137" s="109">
        <v>65.599999999999994</v>
      </c>
      <c r="F137" s="50">
        <v>5.7601865738480482</v>
      </c>
      <c r="G137" s="45">
        <f>SUM($G$53/$F$199*F137)</f>
        <v>2058.7811402696734</v>
      </c>
      <c r="H137" s="45">
        <f>SUM($H$53/$F$199*F137)</f>
        <v>2194.6779687934154</v>
      </c>
      <c r="I137" s="2"/>
    </row>
    <row r="138" spans="1:9" ht="15">
      <c r="A138" s="47"/>
      <c r="B138" s="41">
        <v>82</v>
      </c>
      <c r="C138" s="44">
        <v>404</v>
      </c>
      <c r="D138" s="105" t="s">
        <v>93</v>
      </c>
      <c r="E138" s="109">
        <v>65.599999999999994</v>
      </c>
      <c r="F138" s="50">
        <v>5.7601865738480482</v>
      </c>
      <c r="G138" s="45">
        <f>SUM($G$53/$F$199*F138)</f>
        <v>2058.7811402696734</v>
      </c>
      <c r="H138" s="45">
        <f>SUM($H$53/$F$199*F138)</f>
        <v>2194.6779687934154</v>
      </c>
      <c r="I138" s="2"/>
    </row>
    <row r="139" spans="1:9" ht="15">
      <c r="A139" s="47"/>
      <c r="B139" s="41">
        <v>83</v>
      </c>
      <c r="C139" s="44">
        <v>405</v>
      </c>
      <c r="D139" s="104" t="s">
        <v>92</v>
      </c>
      <c r="E139" s="109">
        <v>60.9</v>
      </c>
      <c r="F139" s="50">
        <v>5.3474902796851556</v>
      </c>
      <c r="G139" s="45">
        <f>SUM($G$53/$F$199*F139)</f>
        <v>1911.2770036954748</v>
      </c>
      <c r="H139" s="45">
        <f>SUM($H$53/$F$199*F139)</f>
        <v>2037.4373216390095</v>
      </c>
      <c r="I139" s="2"/>
    </row>
    <row r="140" spans="1:9" ht="15">
      <c r="A140" s="47"/>
      <c r="B140" s="41">
        <v>84</v>
      </c>
      <c r="C140" s="44">
        <v>406</v>
      </c>
      <c r="D140" s="104" t="s">
        <v>91</v>
      </c>
      <c r="E140" s="109">
        <v>90.61</v>
      </c>
      <c r="F140" s="50">
        <v>7.9562577051276175</v>
      </c>
      <c r="G140" s="45">
        <f>SUM($G$53/$F$199*F140)</f>
        <v>2843.6914499974869</v>
      </c>
      <c r="H140" s="45">
        <f>SUM($H$53/$F$199*F140)</f>
        <v>3031.3989443959053</v>
      </c>
      <c r="I140" s="2"/>
    </row>
    <row r="141" spans="1:9" ht="15">
      <c r="A141" s="47"/>
      <c r="B141" s="41">
        <v>85</v>
      </c>
      <c r="C141" s="44">
        <v>407</v>
      </c>
      <c r="D141" s="104" t="s">
        <v>96</v>
      </c>
      <c r="E141" s="109">
        <v>82.8</v>
      </c>
      <c r="F141" s="50">
        <v>7.2704793950399154</v>
      </c>
      <c r="G141" s="45">
        <f>SUM($G$53/$F$199*F141)</f>
        <v>2598.5835124135519</v>
      </c>
      <c r="H141" s="45">
        <f>SUM($H$53/$F$199*F141)</f>
        <v>2770.1118264648599</v>
      </c>
      <c r="I141" s="2"/>
    </row>
    <row r="142" spans="1:9" ht="15">
      <c r="A142" s="47"/>
      <c r="B142" s="41">
        <v>86</v>
      </c>
      <c r="C142" s="44">
        <v>409</v>
      </c>
      <c r="D142" s="104" t="s">
        <v>97</v>
      </c>
      <c r="E142" s="109">
        <v>83.41</v>
      </c>
      <c r="F142" s="50">
        <v>7.32404210555893</v>
      </c>
      <c r="G142" s="45">
        <f>SUM($G$53/$F$199*F142)</f>
        <v>2617.7276663093526</v>
      </c>
      <c r="H142" s="45">
        <f>SUM($H$53/$F$199*F142)</f>
        <v>2790.5196551380918</v>
      </c>
      <c r="I142" s="2"/>
    </row>
    <row r="143" spans="1:9" ht="15">
      <c r="A143" s="47"/>
      <c r="B143" s="41">
        <v>87</v>
      </c>
      <c r="C143" s="44">
        <v>411</v>
      </c>
      <c r="D143" s="104" t="s">
        <v>98</v>
      </c>
      <c r="E143" s="109">
        <v>108.39</v>
      </c>
      <c r="F143" s="50">
        <v>9.5174790051736302</v>
      </c>
      <c r="G143" s="45">
        <f>SUM($G$53/$F$199*F143)</f>
        <v>3401.6964602717985</v>
      </c>
      <c r="H143" s="45">
        <f>SUM($H$53/$F$199*F143)</f>
        <v>3626.236967035341</v>
      </c>
      <c r="I143" s="2"/>
    </row>
    <row r="144" spans="1:9" ht="15">
      <c r="A144" s="47"/>
      <c r="B144" s="41">
        <v>88</v>
      </c>
      <c r="C144" s="44">
        <v>413</v>
      </c>
      <c r="D144" s="105" t="s">
        <v>99</v>
      </c>
      <c r="E144" s="109">
        <v>51.1</v>
      </c>
      <c r="F144" s="50">
        <v>4.486974602494441</v>
      </c>
      <c r="G144" s="45">
        <f>SUM($G$53/$F$199*F144)</f>
        <v>1603.7151870088467</v>
      </c>
      <c r="H144" s="45">
        <f>SUM($H$53/$F$199*F144)</f>
        <v>1709.5738445936518</v>
      </c>
      <c r="I144" s="2"/>
    </row>
    <row r="145" spans="1:9" ht="15">
      <c r="A145" s="47"/>
      <c r="B145" s="41">
        <v>89</v>
      </c>
      <c r="C145" s="44">
        <v>415</v>
      </c>
      <c r="D145" s="104" t="s">
        <v>100</v>
      </c>
      <c r="E145" s="109">
        <v>108.39</v>
      </c>
      <c r="F145" s="50">
        <v>9.5174790051736302</v>
      </c>
      <c r="G145" s="45">
        <f>SUM($G$53/$F$199*F145)</f>
        <v>3401.6964602717985</v>
      </c>
      <c r="H145" s="45">
        <f>SUM($H$53/$F$199*F145)</f>
        <v>3626.236967035341</v>
      </c>
      <c r="I145" s="2"/>
    </row>
    <row r="146" spans="1:9" ht="15">
      <c r="A146" s="47"/>
      <c r="B146" s="41">
        <v>90</v>
      </c>
      <c r="C146" s="44">
        <v>417</v>
      </c>
      <c r="D146" s="105" t="s">
        <v>99</v>
      </c>
      <c r="E146" s="109">
        <v>51.1</v>
      </c>
      <c r="F146" s="50">
        <v>4.486974602494441</v>
      </c>
      <c r="G146" s="45">
        <f>SUM($G$53/$F$199*F146)</f>
        <v>1603.7151870088467</v>
      </c>
      <c r="H146" s="45">
        <f>SUM($H$53/$F$199*F146)</f>
        <v>1709.5738445936518</v>
      </c>
      <c r="I146" s="2"/>
    </row>
    <row r="147" spans="1:9" ht="15">
      <c r="A147" s="47"/>
      <c r="B147" s="41">
        <v>91</v>
      </c>
      <c r="C147" s="44">
        <v>419</v>
      </c>
      <c r="D147" s="105" t="s">
        <v>99</v>
      </c>
      <c r="E147" s="109">
        <v>51.1</v>
      </c>
      <c r="F147" s="50">
        <v>4.486974602494441</v>
      </c>
      <c r="G147" s="45">
        <f>SUM($G$53/$F$199*F147)</f>
        <v>1603.7151870088467</v>
      </c>
      <c r="H147" s="45">
        <f>SUM($H$53/$F$199*F147)</f>
        <v>1709.5738445936518</v>
      </c>
      <c r="I147" s="2"/>
    </row>
    <row r="148" spans="1:9" ht="15">
      <c r="A148" s="47"/>
      <c r="B148" s="41">
        <v>92</v>
      </c>
      <c r="C148" s="44">
        <v>421</v>
      </c>
      <c r="D148" s="105" t="s">
        <v>99</v>
      </c>
      <c r="E148" s="109">
        <v>51.1</v>
      </c>
      <c r="F148" s="50">
        <v>4.486974602494441</v>
      </c>
      <c r="G148" s="45">
        <f>SUM($G$53/$F$199*F148)</f>
        <v>1603.7151870088467</v>
      </c>
      <c r="H148" s="45">
        <f>SUM($H$53/$F$199*F148)</f>
        <v>1709.5738445936518</v>
      </c>
      <c r="I148" s="2"/>
    </row>
    <row r="149" spans="1:9" ht="15">
      <c r="A149" s="47"/>
      <c r="B149" s="41">
        <v>93</v>
      </c>
      <c r="C149" s="44">
        <v>423</v>
      </c>
      <c r="D149" s="104" t="s">
        <v>97</v>
      </c>
      <c r="E149" s="109">
        <v>83.41</v>
      </c>
      <c r="F149" s="50">
        <v>7.32404210555893</v>
      </c>
      <c r="G149" s="45">
        <f>SUM($G$53/$F$199*F149)</f>
        <v>2617.7276663093526</v>
      </c>
      <c r="H149" s="45">
        <f>SUM($H$53/$F$199*F149)</f>
        <v>2790.5196551380918</v>
      </c>
      <c r="I149" s="2"/>
    </row>
    <row r="150" spans="1:9" ht="15">
      <c r="A150" s="47"/>
      <c r="B150" s="41">
        <v>94</v>
      </c>
      <c r="C150" s="44">
        <v>425</v>
      </c>
      <c r="D150" s="105" t="s">
        <v>111</v>
      </c>
      <c r="E150" s="109">
        <v>82.8</v>
      </c>
      <c r="F150" s="50">
        <v>7.2704793950399154</v>
      </c>
      <c r="G150" s="45">
        <f>SUM($G$53/$F$199*F150)</f>
        <v>2598.5835124135519</v>
      </c>
      <c r="H150" s="45">
        <f>SUM($H$53/$F$199*F150)</f>
        <v>2770.1118264648599</v>
      </c>
      <c r="I150" s="2"/>
    </row>
    <row r="151" spans="1:9" ht="15">
      <c r="A151" s="47"/>
      <c r="B151" s="41">
        <v>95</v>
      </c>
      <c r="C151" s="44">
        <v>427</v>
      </c>
      <c r="D151" s="105" t="s">
        <v>93</v>
      </c>
      <c r="E151" s="109">
        <v>65.599999999999994</v>
      </c>
      <c r="F151" s="50">
        <v>5.7601865738480482</v>
      </c>
      <c r="G151" s="45">
        <f>SUM($G$53/$F$199*F151)</f>
        <v>2058.7811402696734</v>
      </c>
      <c r="H151" s="45">
        <f>SUM($H$53/$F$199*F151)</f>
        <v>2194.6779687934154</v>
      </c>
      <c r="I151" s="2"/>
    </row>
    <row r="152" spans="1:9" ht="15">
      <c r="A152" s="47"/>
      <c r="B152" s="41">
        <v>96</v>
      </c>
      <c r="C152" s="44">
        <v>429</v>
      </c>
      <c r="D152" s="104" t="s">
        <v>101</v>
      </c>
      <c r="E152" s="109">
        <v>151.76</v>
      </c>
      <c r="F152" s="50">
        <v>13.325699915353352</v>
      </c>
      <c r="G152" s="45">
        <f>SUM($G$53/$F$199*F152)</f>
        <v>4762.8144184043558</v>
      </c>
      <c r="H152" s="45">
        <f>SUM($H$53/$F$199*F152)</f>
        <v>5077.2001302452554</v>
      </c>
      <c r="I152" s="2"/>
    </row>
    <row r="153" spans="1:9" ht="15">
      <c r="A153" s="47"/>
      <c r="B153" s="41">
        <v>97</v>
      </c>
      <c r="C153" s="44">
        <v>431</v>
      </c>
      <c r="D153" s="104" t="s">
        <v>102</v>
      </c>
      <c r="E153" s="109">
        <v>146.78</v>
      </c>
      <c r="F153" s="50">
        <v>12.88841745898501</v>
      </c>
      <c r="G153" s="45">
        <f>SUM($G$53/$F$199*F153)</f>
        <v>4606.5228013533961</v>
      </c>
      <c r="H153" s="45">
        <f>SUM($H$53/$F$199*F153)</f>
        <v>4910.5919551752677</v>
      </c>
      <c r="I153" s="2"/>
    </row>
    <row r="154" spans="1:9" ht="15">
      <c r="A154" s="47"/>
      <c r="B154" s="41">
        <v>98</v>
      </c>
      <c r="C154" s="44">
        <v>432</v>
      </c>
      <c r="D154" s="104" t="s">
        <v>102</v>
      </c>
      <c r="E154" s="109">
        <v>146.78</v>
      </c>
      <c r="F154" s="50">
        <v>12.88841745898501</v>
      </c>
      <c r="G154" s="45">
        <f>SUM($G$53/$F$199*F154)</f>
        <v>4606.5228013533961</v>
      </c>
      <c r="H154" s="45">
        <f>SUM($H$53/$F$199*F154)</f>
        <v>4910.5919551752677</v>
      </c>
      <c r="I154" s="2"/>
    </row>
    <row r="155" spans="1:9" ht="15">
      <c r="A155" s="47"/>
      <c r="B155" s="41">
        <v>99</v>
      </c>
      <c r="C155" s="44">
        <v>433</v>
      </c>
      <c r="D155" s="104" t="s">
        <v>110</v>
      </c>
      <c r="E155" s="109">
        <v>54.3</v>
      </c>
      <c r="F155" s="50">
        <v>4.7679593134138578</v>
      </c>
      <c r="G155" s="45">
        <f>SUM($G$53/$F$199*F155)</f>
        <v>1704.1435353146844</v>
      </c>
      <c r="H155" s="45">
        <f>SUM($H$53/$F$199*F155)</f>
        <v>1816.6313064860133</v>
      </c>
      <c r="I155" s="2"/>
    </row>
    <row r="156" spans="1:9" ht="15">
      <c r="A156" s="47"/>
      <c r="B156" s="41">
        <v>100</v>
      </c>
      <c r="C156" s="44">
        <v>434</v>
      </c>
      <c r="D156" s="104" t="s">
        <v>104</v>
      </c>
      <c r="E156" s="109">
        <v>94.16</v>
      </c>
      <c r="F156" s="50">
        <v>8.2679751188038448</v>
      </c>
      <c r="G156" s="45">
        <f>SUM($G$53/$F$199*F156)</f>
        <v>2955.1041488992755</v>
      </c>
      <c r="H156" s="45">
        <f>SUM($H$53/$F$199*F156)</f>
        <v>3150.1658161827436</v>
      </c>
      <c r="I156" s="2"/>
    </row>
    <row r="157" spans="1:9" ht="15">
      <c r="A157" s="47"/>
      <c r="B157" s="41">
        <v>101</v>
      </c>
      <c r="C157" s="44">
        <v>435</v>
      </c>
      <c r="D157" s="104" t="s">
        <v>105</v>
      </c>
      <c r="E157" s="109">
        <v>62.8</v>
      </c>
      <c r="F157" s="50">
        <v>5.5143249517935589</v>
      </c>
      <c r="G157" s="45">
        <f>SUM($G$53/$F$199*F157)</f>
        <v>1970.9063355020658</v>
      </c>
      <c r="H157" s="45">
        <f>SUM($H$53/$F$199*F157)</f>
        <v>2101.0026896375989</v>
      </c>
      <c r="I157" s="2"/>
    </row>
    <row r="158" spans="1:9" ht="15">
      <c r="A158" s="47"/>
      <c r="B158" s="41">
        <v>102</v>
      </c>
      <c r="C158" s="44">
        <v>436</v>
      </c>
      <c r="D158" s="104" t="s">
        <v>105</v>
      </c>
      <c r="E158" s="109">
        <v>62.8</v>
      </c>
      <c r="F158" s="50">
        <v>5.5143249517935589</v>
      </c>
      <c r="G158" s="45">
        <f>SUM($G$53/$F$199*F158)</f>
        <v>1970.9063355020658</v>
      </c>
      <c r="H158" s="45">
        <f>SUM($H$53/$F$199*F158)</f>
        <v>2101.0026896375989</v>
      </c>
      <c r="I158" s="2"/>
    </row>
    <row r="159" spans="1:9" ht="15">
      <c r="A159" s="47"/>
      <c r="B159" s="41">
        <v>103</v>
      </c>
      <c r="C159" s="44">
        <v>430</v>
      </c>
      <c r="D159" s="104" t="s">
        <v>95</v>
      </c>
      <c r="E159" s="109">
        <v>83.41</v>
      </c>
      <c r="F159" s="50">
        <v>7.32404210555893</v>
      </c>
      <c r="G159" s="45">
        <f>SUM($G$53/$F$199*F159)</f>
        <v>2617.7276663093526</v>
      </c>
      <c r="H159" s="45">
        <f>SUM($H$53/$F$199*F159)</f>
        <v>2790.5196551380918</v>
      </c>
      <c r="I159" s="2"/>
    </row>
    <row r="160" spans="1:9" ht="15">
      <c r="A160" s="47"/>
      <c r="B160" s="41">
        <v>104</v>
      </c>
      <c r="C160" s="44">
        <v>428</v>
      </c>
      <c r="D160" s="105" t="s">
        <v>93</v>
      </c>
      <c r="E160" s="109">
        <v>65.599999999999994</v>
      </c>
      <c r="F160" s="50">
        <v>5.7601865738480482</v>
      </c>
      <c r="G160" s="45">
        <f>SUM($G$53/$F$199*F160)</f>
        <v>2058.7811402696734</v>
      </c>
      <c r="H160" s="45">
        <f>SUM($H$53/$F$199*F160)</f>
        <v>2194.6779687934154</v>
      </c>
      <c r="I160" s="2"/>
    </row>
    <row r="161" spans="1:9" ht="15">
      <c r="A161" s="47"/>
      <c r="B161" s="41">
        <v>105</v>
      </c>
      <c r="C161" s="44">
        <v>426</v>
      </c>
      <c r="D161" s="105" t="s">
        <v>92</v>
      </c>
      <c r="E161" s="109">
        <v>60.9</v>
      </c>
      <c r="F161" s="50">
        <v>5.3474902796851556</v>
      </c>
      <c r="G161" s="45">
        <f>SUM($G$53/$F$199*F161)</f>
        <v>1911.2770036954748</v>
      </c>
      <c r="H161" s="45">
        <f>SUM($H$53/$F$199*F161)</f>
        <v>2037.4373216390095</v>
      </c>
      <c r="I161" s="2"/>
    </row>
    <row r="162" spans="1:9" ht="15">
      <c r="A162" s="47"/>
      <c r="B162" s="41">
        <v>106</v>
      </c>
      <c r="C162" s="44">
        <v>424</v>
      </c>
      <c r="D162" s="104" t="s">
        <v>95</v>
      </c>
      <c r="E162" s="109">
        <v>83.41</v>
      </c>
      <c r="F162" s="50">
        <v>7.32404210555893</v>
      </c>
      <c r="G162" s="45">
        <f>SUM($G$53/$F$199*F162)</f>
        <v>2617.7276663093526</v>
      </c>
      <c r="H162" s="45">
        <f>SUM($H$53/$F$199*F162)</f>
        <v>2790.5196551380918</v>
      </c>
      <c r="I162" s="2"/>
    </row>
    <row r="163" spans="1:9" ht="15">
      <c r="A163" s="47"/>
      <c r="B163" s="41">
        <v>107</v>
      </c>
      <c r="C163" s="44">
        <v>422</v>
      </c>
      <c r="D163" s="104" t="s">
        <v>106</v>
      </c>
      <c r="E163" s="109">
        <v>108.39</v>
      </c>
      <c r="F163" s="50">
        <v>9.5174790051736302</v>
      </c>
      <c r="G163" s="45">
        <f>SUM($G$53/$F$199*F163)</f>
        <v>3401.6964602717985</v>
      </c>
      <c r="H163" s="45">
        <f>SUM($H$53/$F$199*F163)</f>
        <v>3626.236967035341</v>
      </c>
      <c r="I163" s="2"/>
    </row>
    <row r="164" spans="1:9" ht="15">
      <c r="A164" s="47"/>
      <c r="B164" s="41">
        <v>108</v>
      </c>
      <c r="C164" s="44">
        <v>420</v>
      </c>
      <c r="D164" s="105" t="s">
        <v>107</v>
      </c>
      <c r="E164" s="109">
        <v>51.1</v>
      </c>
      <c r="F164" s="50">
        <v>4.486974602494441</v>
      </c>
      <c r="G164" s="45">
        <f>SUM($G$53/$F$199*F164)</f>
        <v>1603.7151870088467</v>
      </c>
      <c r="H164" s="45">
        <f>SUM($H$53/$F$199*F164)</f>
        <v>1709.5738445936518</v>
      </c>
      <c r="I164" s="2"/>
    </row>
    <row r="165" spans="1:9" ht="15">
      <c r="A165" s="47"/>
      <c r="B165" s="41">
        <v>109</v>
      </c>
      <c r="C165" s="44">
        <v>418</v>
      </c>
      <c r="D165" s="104" t="s">
        <v>108</v>
      </c>
      <c r="E165" s="109">
        <v>108.39</v>
      </c>
      <c r="F165" s="50">
        <v>9.5174790051736302</v>
      </c>
      <c r="G165" s="45">
        <f>SUM($G$53/$F$199*F165)</f>
        <v>3401.6964602717985</v>
      </c>
      <c r="H165" s="45">
        <f>SUM($H$53/$F$199*F165)</f>
        <v>3626.236967035341</v>
      </c>
      <c r="I165" s="2"/>
    </row>
    <row r="166" spans="1:9" ht="15">
      <c r="A166" s="47"/>
      <c r="B166" s="41">
        <v>110</v>
      </c>
      <c r="C166" s="44">
        <v>416</v>
      </c>
      <c r="D166" s="105" t="s">
        <v>107</v>
      </c>
      <c r="E166" s="109">
        <v>51.1</v>
      </c>
      <c r="F166" s="50">
        <v>4.486974602494441</v>
      </c>
      <c r="G166" s="45">
        <f>SUM($G$53/$F$199*F166)</f>
        <v>1603.7151870088467</v>
      </c>
      <c r="H166" s="45">
        <f>SUM($H$53/$F$199*F166)</f>
        <v>1709.5738445936518</v>
      </c>
      <c r="I166" s="2"/>
    </row>
    <row r="167" spans="1:9" ht="15">
      <c r="A167" s="47"/>
      <c r="B167" s="41">
        <v>111</v>
      </c>
      <c r="C167" s="44">
        <v>414</v>
      </c>
      <c r="D167" s="105" t="s">
        <v>107</v>
      </c>
      <c r="E167" s="109">
        <v>51.1</v>
      </c>
      <c r="F167" s="50">
        <v>4.486974602494441</v>
      </c>
      <c r="G167" s="45">
        <f>SUM($G$53/$F$199*F167)</f>
        <v>1603.7151870088467</v>
      </c>
      <c r="H167" s="45">
        <f>SUM($H$53/$F$199*F167)</f>
        <v>1709.5738445936518</v>
      </c>
      <c r="I167" s="2"/>
    </row>
    <row r="168" spans="1:9" ht="15">
      <c r="A168" s="47"/>
      <c r="B168" s="41">
        <v>112</v>
      </c>
      <c r="C168" s="44">
        <v>412</v>
      </c>
      <c r="D168" s="105" t="s">
        <v>107</v>
      </c>
      <c r="E168" s="109">
        <v>51.1</v>
      </c>
      <c r="F168" s="50">
        <v>4.486974602494441</v>
      </c>
      <c r="G168" s="45">
        <f>SUM($G$53/$F$199*F168)</f>
        <v>1603.7151870088467</v>
      </c>
      <c r="H168" s="45">
        <f>SUM($H$53/$F$199*F168)</f>
        <v>1709.5738445936518</v>
      </c>
      <c r="I168" s="2"/>
    </row>
    <row r="169" spans="1:9" ht="15">
      <c r="A169" s="47"/>
      <c r="B169" s="41">
        <v>113</v>
      </c>
      <c r="C169" s="44">
        <v>410</v>
      </c>
      <c r="D169" s="104" t="s">
        <v>95</v>
      </c>
      <c r="E169" s="109">
        <v>83.41</v>
      </c>
      <c r="F169" s="50">
        <v>7.32404210555893</v>
      </c>
      <c r="G169" s="45">
        <f>SUM($G$53/$F$199*F169)</f>
        <v>2617.7276663093526</v>
      </c>
      <c r="H169" s="45">
        <f>SUM($H$53/$F$199*F169)</f>
        <v>2790.5196551380918</v>
      </c>
      <c r="I169" s="2"/>
    </row>
    <row r="170" spans="1:9" ht="15">
      <c r="A170" s="47"/>
      <c r="B170" s="41">
        <v>114</v>
      </c>
      <c r="C170" s="44">
        <v>508</v>
      </c>
      <c r="D170" s="104" t="s">
        <v>95</v>
      </c>
      <c r="E170" s="109">
        <v>83.41</v>
      </c>
      <c r="F170" s="50">
        <v>7.32404210555893</v>
      </c>
      <c r="G170" s="45">
        <f>SUM($G$53/$F$199*F170)</f>
        <v>2617.7276663093526</v>
      </c>
      <c r="H170" s="45">
        <f>SUM($H$53/$F$199*F170)</f>
        <v>2790.5196551380918</v>
      </c>
      <c r="I170" s="2"/>
    </row>
    <row r="171" spans="1:9" ht="15">
      <c r="A171" s="47"/>
      <c r="B171" s="41">
        <v>115</v>
      </c>
      <c r="C171" s="44">
        <v>501</v>
      </c>
      <c r="D171" s="104" t="s">
        <v>91</v>
      </c>
      <c r="E171" s="109">
        <v>90.61</v>
      </c>
      <c r="F171" s="50">
        <v>7.9562577051276175</v>
      </c>
      <c r="G171" s="45">
        <f>SUM($G$53/$F$199*F171)</f>
        <v>2843.6914499974869</v>
      </c>
      <c r="H171" s="45">
        <f>SUM($H$53/$F$199*F171)</f>
        <v>3031.3989443959053</v>
      </c>
      <c r="I171" s="2"/>
    </row>
    <row r="172" spans="1:9" ht="15">
      <c r="A172" s="47"/>
      <c r="B172" s="41">
        <v>116</v>
      </c>
      <c r="C172" s="44">
        <v>502</v>
      </c>
      <c r="D172" s="104" t="s">
        <v>92</v>
      </c>
      <c r="E172" s="109">
        <v>60.9</v>
      </c>
      <c r="F172" s="50">
        <v>5.3474902796851556</v>
      </c>
      <c r="G172" s="45">
        <f>SUM($G$53/$F$199*F172)</f>
        <v>1911.2770036954748</v>
      </c>
      <c r="H172" s="45">
        <f>SUM($H$53/$F$199*F172)</f>
        <v>2037.4373216390095</v>
      </c>
      <c r="I172" s="2"/>
    </row>
    <row r="173" spans="1:9" ht="15">
      <c r="A173" s="47"/>
      <c r="B173" s="41">
        <v>117</v>
      </c>
      <c r="C173" s="44">
        <v>503</v>
      </c>
      <c r="D173" s="105" t="s">
        <v>93</v>
      </c>
      <c r="E173" s="109">
        <v>65.599999999999994</v>
      </c>
      <c r="F173" s="50">
        <v>5.7601865738480482</v>
      </c>
      <c r="G173" s="45">
        <f>SUM($G$53/$F$199*F173)</f>
        <v>2058.7811402696734</v>
      </c>
      <c r="H173" s="45">
        <f>SUM($H$53/$F$199*F173)</f>
        <v>2194.6779687934154</v>
      </c>
      <c r="I173" s="2"/>
    </row>
    <row r="174" spans="1:9" ht="15">
      <c r="A174" s="47"/>
      <c r="B174" s="41">
        <v>118</v>
      </c>
      <c r="C174" s="44">
        <v>504</v>
      </c>
      <c r="D174" s="105" t="s">
        <v>93</v>
      </c>
      <c r="E174" s="109">
        <v>65.599999999999994</v>
      </c>
      <c r="F174" s="50">
        <v>5.7601865738480482</v>
      </c>
      <c r="G174" s="45">
        <f>SUM($G$53/$F$199*F174)</f>
        <v>2058.7811402696734</v>
      </c>
      <c r="H174" s="45">
        <f>SUM($H$53/$F$199*F174)</f>
        <v>2194.6779687934154</v>
      </c>
      <c r="I174" s="2"/>
    </row>
    <row r="175" spans="1:9" ht="15">
      <c r="A175" s="47"/>
      <c r="B175" s="41">
        <v>119</v>
      </c>
      <c r="C175" s="44">
        <v>505</v>
      </c>
      <c r="D175" s="104" t="s">
        <v>92</v>
      </c>
      <c r="E175" s="109">
        <v>60.9</v>
      </c>
      <c r="F175" s="50">
        <v>5.3474902796851556</v>
      </c>
      <c r="G175" s="45">
        <f>SUM($G$53/$F$199*F175)</f>
        <v>1911.2770036954748</v>
      </c>
      <c r="H175" s="45">
        <f>SUM($H$53/$F$199*F175)</f>
        <v>2037.4373216390095</v>
      </c>
      <c r="I175" s="2"/>
    </row>
    <row r="176" spans="1:9" ht="15">
      <c r="A176" s="47"/>
      <c r="B176" s="41">
        <v>120</v>
      </c>
      <c r="C176" s="44">
        <v>506</v>
      </c>
      <c r="D176" s="104" t="s">
        <v>91</v>
      </c>
      <c r="E176" s="109">
        <v>90.61</v>
      </c>
      <c r="F176" s="50">
        <v>7.9562577051276175</v>
      </c>
      <c r="G176" s="45">
        <f>SUM($G$53/$F$199*F176)</f>
        <v>2843.6914499974869</v>
      </c>
      <c r="H176" s="45">
        <f>SUM($H$53/$F$199*F176)</f>
        <v>3031.3989443959053</v>
      </c>
      <c r="I176" s="2"/>
    </row>
    <row r="177" spans="1:9" ht="15">
      <c r="A177" s="47"/>
      <c r="B177" s="41">
        <v>121</v>
      </c>
      <c r="C177" s="44">
        <v>507</v>
      </c>
      <c r="D177" s="104" t="s">
        <v>96</v>
      </c>
      <c r="E177" s="109">
        <v>82.8</v>
      </c>
      <c r="F177" s="50">
        <v>7.2704793950399154</v>
      </c>
      <c r="G177" s="45">
        <f>SUM($G$53/$F$199*F177)</f>
        <v>2598.5835124135519</v>
      </c>
      <c r="H177" s="45">
        <f>SUM($H$53/$F$199*F177)</f>
        <v>2770.1118264648599</v>
      </c>
      <c r="I177" s="2"/>
    </row>
    <row r="178" spans="1:9" ht="15">
      <c r="A178" s="47"/>
      <c r="B178" s="41">
        <v>122</v>
      </c>
      <c r="C178" s="44">
        <v>509</v>
      </c>
      <c r="D178" s="104" t="s">
        <v>97</v>
      </c>
      <c r="E178" s="109">
        <v>83.41</v>
      </c>
      <c r="F178" s="50">
        <v>7.32404210555893</v>
      </c>
      <c r="G178" s="45">
        <f>SUM($G$53/$F$199*F178)</f>
        <v>2617.7276663093526</v>
      </c>
      <c r="H178" s="45">
        <f>SUM($H$53/$F$199*F178)</f>
        <v>2790.5196551380918</v>
      </c>
      <c r="I178" s="2"/>
    </row>
    <row r="179" spans="1:9" ht="15">
      <c r="A179" s="47"/>
      <c r="B179" s="41">
        <v>123</v>
      </c>
      <c r="C179" s="44">
        <v>511</v>
      </c>
      <c r="D179" s="104" t="s">
        <v>98</v>
      </c>
      <c r="E179" s="109">
        <v>108.39</v>
      </c>
      <c r="F179" s="50">
        <v>9.5174790051736302</v>
      </c>
      <c r="G179" s="45">
        <f>SUM($G$53/$F$199*F179)</f>
        <v>3401.6964602717985</v>
      </c>
      <c r="H179" s="45">
        <f>SUM($H$53/$F$199*F179)</f>
        <v>3626.236967035341</v>
      </c>
      <c r="I179" s="2"/>
    </row>
    <row r="180" spans="1:9" ht="15">
      <c r="A180" s="47"/>
      <c r="B180" s="41">
        <v>124</v>
      </c>
      <c r="C180" s="44">
        <v>107</v>
      </c>
      <c r="D180" s="105" t="s">
        <v>112</v>
      </c>
      <c r="E180" s="109">
        <v>93.74</v>
      </c>
      <c r="F180" s="50">
        <v>8.231095875495674</v>
      </c>
      <c r="G180" s="45">
        <f>SUM($G$53/$F$199*F180)</f>
        <v>2941.9229281841353</v>
      </c>
      <c r="H180" s="45">
        <f>SUM($H$53/$F$199*F180)</f>
        <v>3136.1145243093724</v>
      </c>
      <c r="I180" s="2"/>
    </row>
    <row r="181" spans="1:9" ht="15">
      <c r="A181" s="47"/>
      <c r="B181" s="41">
        <v>125</v>
      </c>
      <c r="C181" s="44">
        <v>108</v>
      </c>
      <c r="D181" s="105" t="s">
        <v>113</v>
      </c>
      <c r="E181" s="109">
        <v>58.1</v>
      </c>
      <c r="F181" s="50">
        <v>5.1016286576306653</v>
      </c>
      <c r="G181" s="45">
        <f>SUM($G$53/$F$199*F181)</f>
        <v>1823.4021989278667</v>
      </c>
      <c r="H181" s="45">
        <f>SUM($H$53/$F$199*F181)</f>
        <v>1943.7620424831928</v>
      </c>
      <c r="I181" s="2"/>
    </row>
    <row r="182" spans="1:9" ht="15">
      <c r="A182" s="47"/>
      <c r="B182" s="41">
        <v>126</v>
      </c>
      <c r="C182" s="44">
        <v>109</v>
      </c>
      <c r="D182" s="105" t="s">
        <v>114</v>
      </c>
      <c r="E182" s="109">
        <v>58.1</v>
      </c>
      <c r="F182" s="50">
        <v>5.1016286576306653</v>
      </c>
      <c r="G182" s="45">
        <f>SUM($G$53/$F$199*F182)</f>
        <v>1823.4021989278667</v>
      </c>
      <c r="H182" s="45">
        <f>SUM($H$53/$F$199*F182)</f>
        <v>1943.7620424831928</v>
      </c>
      <c r="I182" s="2"/>
    </row>
    <row r="183" spans="1:9" ht="15">
      <c r="A183" s="47"/>
      <c r="B183" s="41">
        <v>127</v>
      </c>
      <c r="C183" s="44">
        <v>110</v>
      </c>
      <c r="D183" s="105" t="s">
        <v>115</v>
      </c>
      <c r="E183" s="109">
        <v>93.82</v>
      </c>
      <c r="F183" s="50">
        <v>8.2381204932686583</v>
      </c>
      <c r="G183" s="45">
        <f>SUM($G$53/$F$199*F183)</f>
        <v>2944.4336368917807</v>
      </c>
      <c r="H183" s="45">
        <f>SUM($H$53/$F$199*F183)</f>
        <v>3138.7909608566806</v>
      </c>
      <c r="I183" s="2"/>
    </row>
    <row r="184" spans="1:9" ht="15">
      <c r="A184" s="47"/>
      <c r="B184" s="41">
        <v>128</v>
      </c>
      <c r="C184" s="44">
        <v>236</v>
      </c>
      <c r="D184" s="104" t="s">
        <v>104</v>
      </c>
      <c r="E184" s="109">
        <v>94.16</v>
      </c>
      <c r="F184" s="50">
        <v>8.2679751188038448</v>
      </c>
      <c r="G184" s="45">
        <f>SUM($G$53/$F$199*F184)</f>
        <v>2955.1041488992755</v>
      </c>
      <c r="H184" s="45">
        <f>SUM($H$53/$F$199*F184)</f>
        <v>3150.1658161827436</v>
      </c>
      <c r="I184" s="2"/>
    </row>
    <row r="185" spans="1:9" ht="15">
      <c r="A185" s="47"/>
      <c r="B185" s="41">
        <v>129</v>
      </c>
      <c r="C185" s="44">
        <v>237</v>
      </c>
      <c r="D185" s="105" t="s">
        <v>116</v>
      </c>
      <c r="E185" s="109">
        <v>71.099999999999994</v>
      </c>
      <c r="F185" s="50">
        <v>6.2431290457407966</v>
      </c>
      <c r="G185" s="45">
        <f>SUM($G$53/$F$199*F185)</f>
        <v>2231.3923639203326</v>
      </c>
      <c r="H185" s="45">
        <f>SUM($H$53/$F$199*F185)</f>
        <v>2378.6829814209123</v>
      </c>
      <c r="I185" s="2"/>
    </row>
    <row r="186" spans="1:9" ht="15">
      <c r="A186" s="47"/>
      <c r="B186" s="41">
        <v>130</v>
      </c>
      <c r="C186" s="44">
        <v>337</v>
      </c>
      <c r="D186" s="104" t="s">
        <v>105</v>
      </c>
      <c r="E186" s="109">
        <v>62.8</v>
      </c>
      <c r="F186" s="50">
        <v>5.5143249517935589</v>
      </c>
      <c r="G186" s="45">
        <f>SUM($G$53/$F$199*F186)</f>
        <v>1970.9063355020658</v>
      </c>
      <c r="H186" s="45">
        <f>SUM($H$53/$F$199*F186)</f>
        <v>2101.0026896375989</v>
      </c>
      <c r="I186" s="2"/>
    </row>
    <row r="187" spans="1:9" ht="15">
      <c r="A187" s="47"/>
      <c r="B187" s="41">
        <v>131</v>
      </c>
      <c r="C187" s="44">
        <v>338</v>
      </c>
      <c r="D187" s="104" t="s">
        <v>104</v>
      </c>
      <c r="E187" s="109">
        <v>94.16</v>
      </c>
      <c r="F187" s="50">
        <v>8.2679751188038448</v>
      </c>
      <c r="G187" s="45">
        <f>SUM($G$53/$F$199*F187)</f>
        <v>2955.1041488992755</v>
      </c>
      <c r="H187" s="45">
        <f>SUM($H$53/$F$199*F187)</f>
        <v>3150.1658161827436</v>
      </c>
      <c r="I187" s="2"/>
    </row>
    <row r="188" spans="1:9" ht="15">
      <c r="A188" s="47"/>
      <c r="B188" s="41">
        <v>132</v>
      </c>
      <c r="C188" s="44">
        <v>339</v>
      </c>
      <c r="D188" s="105" t="s">
        <v>116</v>
      </c>
      <c r="E188" s="109">
        <v>71.099999999999994</v>
      </c>
      <c r="F188" s="50">
        <v>6.2431290457407966</v>
      </c>
      <c r="G188" s="45">
        <f>SUM($G$53/$F$199*F188)</f>
        <v>2231.3923639203326</v>
      </c>
      <c r="H188" s="45">
        <f>SUM($H$53/$F$199*F188)</f>
        <v>2378.6829814209123</v>
      </c>
      <c r="I188" s="2"/>
    </row>
    <row r="189" spans="1:9" ht="15">
      <c r="A189" s="47"/>
      <c r="B189" s="41">
        <v>133</v>
      </c>
      <c r="C189" s="44">
        <v>437</v>
      </c>
      <c r="D189" s="104" t="s">
        <v>104</v>
      </c>
      <c r="E189" s="109">
        <v>94.16</v>
      </c>
      <c r="F189" s="50">
        <v>8.2679751188038448</v>
      </c>
      <c r="G189" s="45">
        <f>SUM($G$53/$F$199*F189)</f>
        <v>2955.1041488992755</v>
      </c>
      <c r="H189" s="45">
        <f>SUM($H$53/$F$199*F189)</f>
        <v>3150.1658161827436</v>
      </c>
      <c r="I189" s="2"/>
    </row>
    <row r="190" spans="1:9" ht="15">
      <c r="A190" s="47"/>
      <c r="B190" s="41">
        <v>134</v>
      </c>
      <c r="C190" s="44">
        <v>438</v>
      </c>
      <c r="D190" s="105" t="s">
        <v>116</v>
      </c>
      <c r="E190" s="109">
        <v>71.099999999999994</v>
      </c>
      <c r="F190" s="50">
        <v>6.2431290457407966</v>
      </c>
      <c r="G190" s="45">
        <f>SUM($G$53/$F$199*F190)</f>
        <v>2231.3923639203326</v>
      </c>
      <c r="H190" s="45">
        <f>SUM($H$53/$F$199*F190)</f>
        <v>2378.6829814209123</v>
      </c>
      <c r="I190" s="2"/>
    </row>
    <row r="191" spans="1:9" ht="15">
      <c r="A191" s="47"/>
      <c r="B191" s="41">
        <v>135</v>
      </c>
      <c r="C191" s="44">
        <v>512</v>
      </c>
      <c r="D191" s="104" t="s">
        <v>102</v>
      </c>
      <c r="E191" s="109">
        <v>146.78</v>
      </c>
      <c r="F191" s="50">
        <v>12.88841745898501</v>
      </c>
      <c r="G191" s="45">
        <f>SUM($G$53/$F$199*F191)</f>
        <v>4606.5228013533961</v>
      </c>
      <c r="H191" s="45">
        <f>SUM($H$53/$F$199*F191)</f>
        <v>4910.5919551752677</v>
      </c>
      <c r="I191" s="2"/>
    </row>
    <row r="192" spans="1:9" ht="15">
      <c r="A192" s="46"/>
      <c r="B192" s="41">
        <v>136</v>
      </c>
      <c r="C192" s="44">
        <v>513</v>
      </c>
      <c r="D192" s="104" t="s">
        <v>102</v>
      </c>
      <c r="E192" s="109">
        <v>146.78</v>
      </c>
      <c r="F192" s="50">
        <v>12.88841745898501</v>
      </c>
      <c r="G192" s="45">
        <f>SUM($G$53/$F$199*F192)</f>
        <v>4606.5228013533961</v>
      </c>
      <c r="H192" s="45">
        <f>SUM($H$53/$F$199*F192)</f>
        <v>4910.5919551752677</v>
      </c>
      <c r="I192" s="2"/>
    </row>
    <row r="193" spans="1:9" ht="15">
      <c r="A193" s="46"/>
      <c r="B193" s="41">
        <v>137</v>
      </c>
      <c r="C193" s="44">
        <v>514</v>
      </c>
      <c r="D193" s="104" t="s">
        <v>110</v>
      </c>
      <c r="E193" s="109">
        <v>54.3</v>
      </c>
      <c r="F193" s="50">
        <v>4.7679593134138578</v>
      </c>
      <c r="G193" s="45">
        <f>SUM($G$53/$F$199*F193)</f>
        <v>1704.1435353146844</v>
      </c>
      <c r="H193" s="45">
        <f>SUM($H$53/$F$199*F193)</f>
        <v>1816.6313064860133</v>
      </c>
      <c r="I193" s="2"/>
    </row>
    <row r="194" spans="1:9" ht="15">
      <c r="A194" s="46"/>
      <c r="B194" s="41">
        <v>138</v>
      </c>
      <c r="C194" s="44">
        <v>515</v>
      </c>
      <c r="D194" s="104" t="s">
        <v>104</v>
      </c>
      <c r="E194" s="109">
        <v>94.16</v>
      </c>
      <c r="F194" s="50">
        <v>8.2679751188038448</v>
      </c>
      <c r="G194" s="45">
        <f>SUM($G$53/$F$199*F194)</f>
        <v>2955.1041488992755</v>
      </c>
      <c r="H194" s="45">
        <f>SUM($H$53/$F$199*F194)</f>
        <v>3150.1658161827436</v>
      </c>
      <c r="I194" s="2"/>
    </row>
    <row r="195" spans="1:9" ht="15">
      <c r="A195" s="46"/>
      <c r="B195" s="41">
        <v>139</v>
      </c>
      <c r="C195" s="44">
        <v>516</v>
      </c>
      <c r="D195" s="104" t="s">
        <v>105</v>
      </c>
      <c r="E195" s="109">
        <v>62.8</v>
      </c>
      <c r="F195" s="50">
        <v>5.5143249517935589</v>
      </c>
      <c r="G195" s="45">
        <f>SUM($G$53/$F$199*F195)</f>
        <v>1970.9063355020658</v>
      </c>
      <c r="H195" s="45">
        <f>SUM($H$53/$F$199*F195)</f>
        <v>2101.0026896375989</v>
      </c>
      <c r="I195" s="2"/>
    </row>
    <row r="196" spans="1:9" ht="15">
      <c r="A196" s="46"/>
      <c r="B196" s="41">
        <v>140</v>
      </c>
      <c r="C196" s="44">
        <v>517</v>
      </c>
      <c r="D196" s="104" t="s">
        <v>105</v>
      </c>
      <c r="E196" s="109">
        <v>62.8</v>
      </c>
      <c r="F196" s="50">
        <v>5.5143249517935589</v>
      </c>
      <c r="G196" s="45">
        <f>SUM($G$53/$F$199*F196)</f>
        <v>1970.9063355020658</v>
      </c>
      <c r="H196" s="45">
        <f>SUM($H$53/$F$199*F196)</f>
        <v>2101.0026896375989</v>
      </c>
      <c r="I196" s="25"/>
    </row>
    <row r="197" spans="1:9" ht="15">
      <c r="A197" s="46"/>
      <c r="B197" s="41">
        <v>141</v>
      </c>
      <c r="C197" s="44">
        <v>518</v>
      </c>
      <c r="D197" s="104" t="s">
        <v>104</v>
      </c>
      <c r="E197" s="109">
        <v>94.16</v>
      </c>
      <c r="F197" s="50">
        <v>8.2679751188038448</v>
      </c>
      <c r="G197" s="45">
        <f>SUM($G$53/$F$199*F197)</f>
        <v>2955.1041488992755</v>
      </c>
      <c r="H197" s="45">
        <f>SUM($H$53/$F$199*F197)</f>
        <v>3150.1658161827436</v>
      </c>
      <c r="I197" s="2"/>
    </row>
    <row r="198" spans="1:9" ht="15">
      <c r="A198" s="46"/>
      <c r="B198" s="41">
        <v>142</v>
      </c>
      <c r="C198" s="44">
        <v>519</v>
      </c>
      <c r="D198" s="105" t="s">
        <v>116</v>
      </c>
      <c r="E198" s="109">
        <v>71.099999999999994</v>
      </c>
      <c r="F198" s="50">
        <v>6.2431290457407966</v>
      </c>
      <c r="G198" s="45">
        <f>SUM($G$53/$F$199*F198)</f>
        <v>2231.3923639203326</v>
      </c>
      <c r="H198" s="45">
        <f>SUM($H$53/$F$199*F198)</f>
        <v>2378.6829814209123</v>
      </c>
      <c r="I198" s="2"/>
    </row>
    <row r="199" spans="1:9" ht="15">
      <c r="A199" s="26" t="s">
        <v>60</v>
      </c>
      <c r="B199" s="26">
        <v>142</v>
      </c>
      <c r="C199" s="27">
        <v>142</v>
      </c>
      <c r="D199" s="27"/>
      <c r="E199" s="110">
        <f>SUM(E57:E198)</f>
        <v>11388.520000000002</v>
      </c>
      <c r="F199" s="49">
        <f>SUM(F57:F198)</f>
        <v>1000.0000000000002</v>
      </c>
      <c r="G199" s="28">
        <f>SUM(G57:G198)</f>
        <v>357415.7041399997</v>
      </c>
      <c r="H199" s="28">
        <f>SUM(H57:H198)</f>
        <v>381008.13934699976</v>
      </c>
      <c r="I199" s="2"/>
    </row>
    <row r="200" spans="1:9" ht="15">
      <c r="A200" s="2"/>
      <c r="B200" s="15"/>
      <c r="C200" s="2"/>
      <c r="F200" s="2"/>
      <c r="G200" s="2"/>
      <c r="H200" s="2"/>
      <c r="I200" s="2"/>
    </row>
  </sheetData>
  <mergeCells count="51">
    <mergeCell ref="B21:E21"/>
    <mergeCell ref="B18:E18"/>
    <mergeCell ref="B19:E19"/>
    <mergeCell ref="B20:E20"/>
    <mergeCell ref="B53:F53"/>
    <mergeCell ref="B39:F39"/>
    <mergeCell ref="B40:F40"/>
    <mergeCell ref="B45:F45"/>
    <mergeCell ref="B46:F46"/>
    <mergeCell ref="B47:F47"/>
    <mergeCell ref="B49:F49"/>
    <mergeCell ref="B50:F50"/>
    <mergeCell ref="B36:F36"/>
    <mergeCell ref="B31:F31"/>
    <mergeCell ref="B44:F44"/>
    <mergeCell ref="B48:F48"/>
    <mergeCell ref="B51:F51"/>
    <mergeCell ref="B55:H55"/>
    <mergeCell ref="B43:F43"/>
    <mergeCell ref="D13:F13"/>
    <mergeCell ref="D14:F14"/>
    <mergeCell ref="D15:F15"/>
    <mergeCell ref="D16:F16"/>
    <mergeCell ref="B14:C14"/>
    <mergeCell ref="B15:C15"/>
    <mergeCell ref="B16:C16"/>
    <mergeCell ref="B32:F32"/>
    <mergeCell ref="B33:F33"/>
    <mergeCell ref="B41:F41"/>
    <mergeCell ref="B42:F42"/>
    <mergeCell ref="B30:F30"/>
    <mergeCell ref="B29:F29"/>
    <mergeCell ref="G9:H9"/>
    <mergeCell ref="D10:F10"/>
    <mergeCell ref="D11:F11"/>
    <mergeCell ref="B12:C12"/>
    <mergeCell ref="B13:C13"/>
    <mergeCell ref="D12:F12"/>
    <mergeCell ref="B38:F38"/>
    <mergeCell ref="B52:F52"/>
    <mergeCell ref="B28:F28"/>
    <mergeCell ref="B10:C10"/>
    <mergeCell ref="B11:C11"/>
    <mergeCell ref="B23:C23"/>
    <mergeCell ref="B24:F24"/>
    <mergeCell ref="B26:F26"/>
    <mergeCell ref="B27:F27"/>
    <mergeCell ref="B25:F25"/>
    <mergeCell ref="B34:F34"/>
    <mergeCell ref="B35:F35"/>
    <mergeCell ref="B37:F37"/>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00"/>
  <sheetViews>
    <sheetView workbookViewId="0"/>
  </sheetViews>
  <sheetFormatPr defaultColWidth="14.42578125" defaultRowHeight="15.75" customHeight="1"/>
  <cols>
    <col min="1" max="1" width="34.28515625" customWidth="1"/>
    <col min="2" max="2" width="87" customWidth="1"/>
  </cols>
  <sheetData>
    <row r="1" spans="1:3" ht="12.75">
      <c r="A1" s="1"/>
      <c r="B1" s="1"/>
    </row>
    <row r="2" spans="1:3" ht="12.75">
      <c r="A2" s="5" t="s">
        <v>0</v>
      </c>
      <c r="B2" s="1"/>
    </row>
    <row r="3" spans="1:3" ht="12.75">
      <c r="A3" s="5" t="s">
        <v>1</v>
      </c>
      <c r="B3" s="1"/>
    </row>
    <row r="4" spans="1:3" ht="12.75">
      <c r="A4" s="1"/>
      <c r="B4" s="1"/>
    </row>
    <row r="5" spans="1:3" ht="47.25" customHeight="1">
      <c r="A5" s="7" t="s">
        <v>2</v>
      </c>
      <c r="B5" s="8" t="s">
        <v>3</v>
      </c>
      <c r="C5" s="9"/>
    </row>
    <row r="6" spans="1:3" ht="47.25" customHeight="1">
      <c r="A6" s="7" t="s">
        <v>4</v>
      </c>
      <c r="B6" s="8" t="s">
        <v>5</v>
      </c>
      <c r="C6" s="9"/>
    </row>
    <row r="7" spans="1:3" ht="47.25" customHeight="1">
      <c r="A7" s="7" t="s">
        <v>6</v>
      </c>
      <c r="B7" s="8" t="s">
        <v>7</v>
      </c>
      <c r="C7" s="9"/>
    </row>
    <row r="8" spans="1:3" ht="47.25" customHeight="1">
      <c r="A8" s="7" t="s">
        <v>8</v>
      </c>
      <c r="B8" s="8" t="s">
        <v>9</v>
      </c>
      <c r="C8" s="9"/>
    </row>
    <row r="9" spans="1:3" ht="47.25" customHeight="1">
      <c r="A9" s="7" t="s">
        <v>10</v>
      </c>
      <c r="B9" s="11" t="s">
        <v>11</v>
      </c>
      <c r="C9" s="9"/>
    </row>
    <row r="10" spans="1:3" ht="47.25" customHeight="1">
      <c r="A10" s="7" t="s">
        <v>12</v>
      </c>
      <c r="B10" s="8" t="s">
        <v>13</v>
      </c>
      <c r="C10" s="9"/>
    </row>
    <row r="11" spans="1:3" ht="47.25" customHeight="1">
      <c r="A11" s="7" t="s">
        <v>14</v>
      </c>
      <c r="B11" s="8" t="s">
        <v>15</v>
      </c>
      <c r="C11" s="9"/>
    </row>
    <row r="12" spans="1:3" ht="47.25" customHeight="1">
      <c r="A12" s="7" t="s">
        <v>16</v>
      </c>
      <c r="B12" s="8" t="s">
        <v>17</v>
      </c>
      <c r="C12" s="9"/>
    </row>
    <row r="13" spans="1:3" ht="47.25" customHeight="1">
      <c r="A13" s="7" t="s">
        <v>18</v>
      </c>
      <c r="B13" s="8" t="s">
        <v>19</v>
      </c>
      <c r="C13" s="9"/>
    </row>
    <row r="14" spans="1:3" ht="47.25" customHeight="1">
      <c r="A14" s="7" t="s">
        <v>20</v>
      </c>
      <c r="B14" s="8" t="s">
        <v>21</v>
      </c>
      <c r="C14" s="9"/>
    </row>
    <row r="15" spans="1:3" ht="47.25" customHeight="1">
      <c r="A15" s="7" t="s">
        <v>23</v>
      </c>
      <c r="B15" s="8" t="s">
        <v>24</v>
      </c>
      <c r="C15" s="9"/>
    </row>
    <row r="16" spans="1:3" ht="47.25" customHeight="1">
      <c r="A16" s="7" t="s">
        <v>25</v>
      </c>
      <c r="B16" s="8" t="s">
        <v>26</v>
      </c>
      <c r="C16" s="9"/>
    </row>
    <row r="17" spans="1:3" ht="47.25" customHeight="1">
      <c r="A17" s="7" t="s">
        <v>27</v>
      </c>
      <c r="B17" s="8" t="s">
        <v>28</v>
      </c>
      <c r="C17" s="9"/>
    </row>
    <row r="18" spans="1:3" ht="47.25" customHeight="1">
      <c r="A18" s="7" t="s">
        <v>29</v>
      </c>
      <c r="B18" s="8" t="s">
        <v>30</v>
      </c>
      <c r="C18" s="9"/>
    </row>
    <row r="19" spans="1:3" ht="47.25" customHeight="1">
      <c r="A19" s="7" t="s">
        <v>31</v>
      </c>
      <c r="B19" s="8" t="s">
        <v>32</v>
      </c>
      <c r="C19" s="9"/>
    </row>
    <row r="20" spans="1:3" ht="47.25" customHeight="1">
      <c r="A20" s="7" t="s">
        <v>33</v>
      </c>
      <c r="B20" s="8" t="s">
        <v>34</v>
      </c>
      <c r="C20" s="9"/>
    </row>
    <row r="21" spans="1:3" ht="47.25" customHeight="1">
      <c r="A21" s="7" t="s">
        <v>35</v>
      </c>
      <c r="B21" s="8" t="s">
        <v>36</v>
      </c>
      <c r="C21" s="9"/>
    </row>
    <row r="22" spans="1:3" ht="47.25" customHeight="1">
      <c r="A22" s="7" t="s">
        <v>37</v>
      </c>
      <c r="B22" s="8" t="s">
        <v>38</v>
      </c>
      <c r="C22" s="9"/>
    </row>
    <row r="23" spans="1:3" ht="47.25" customHeight="1">
      <c r="A23" s="7" t="s">
        <v>39</v>
      </c>
      <c r="B23" s="8" t="s">
        <v>40</v>
      </c>
      <c r="C23" s="9"/>
    </row>
    <row r="24" spans="1:3" ht="47.25" customHeight="1">
      <c r="A24" s="7" t="s">
        <v>41</v>
      </c>
      <c r="B24" s="8" t="s">
        <v>42</v>
      </c>
      <c r="C24" s="9"/>
    </row>
    <row r="25" spans="1:3" ht="47.25" customHeight="1">
      <c r="A25" s="7" t="s">
        <v>43</v>
      </c>
      <c r="B25" s="8" t="s">
        <v>44</v>
      </c>
      <c r="C25" s="9"/>
    </row>
    <row r="26" spans="1:3" ht="47.25" customHeight="1">
      <c r="A26" s="7" t="s">
        <v>45</v>
      </c>
      <c r="B26" s="8" t="s">
        <v>46</v>
      </c>
      <c r="C26" s="9"/>
    </row>
    <row r="27" spans="1:3" ht="12.75">
      <c r="A27" s="12"/>
      <c r="B27" s="12"/>
      <c r="C27" s="9"/>
    </row>
    <row r="28" spans="1:3" ht="12.75">
      <c r="A28" s="12"/>
      <c r="B28" s="12"/>
      <c r="C28" s="9"/>
    </row>
    <row r="29" spans="1:3" ht="12.75">
      <c r="A29" s="12"/>
      <c r="B29" s="12"/>
      <c r="C29" s="9"/>
    </row>
    <row r="30" spans="1:3" ht="12.75">
      <c r="A30" s="12"/>
      <c r="B30" s="12"/>
      <c r="C30" s="9"/>
    </row>
    <row r="31" spans="1:3" ht="12.75">
      <c r="A31" s="12"/>
      <c r="B31" s="12"/>
      <c r="C31" s="9"/>
    </row>
    <row r="32" spans="1:3" ht="12.75">
      <c r="A32" s="1"/>
      <c r="B32" s="1"/>
    </row>
    <row r="33" spans="1:2" ht="12.75">
      <c r="A33" s="1"/>
      <c r="B33" s="1"/>
    </row>
    <row r="34" spans="1:2" ht="12.75">
      <c r="A34" s="1"/>
      <c r="B34" s="1"/>
    </row>
    <row r="35" spans="1:2" ht="12.75">
      <c r="A35" s="1"/>
      <c r="B35" s="1"/>
    </row>
    <row r="36" spans="1:2" ht="12.75">
      <c r="A36" s="1"/>
      <c r="B36" s="1"/>
    </row>
    <row r="37" spans="1:2" ht="12.75">
      <c r="A37" s="1"/>
      <c r="B37" s="1"/>
    </row>
    <row r="38" spans="1:2" ht="12.75">
      <c r="A38" s="1"/>
      <c r="B38" s="1"/>
    </row>
    <row r="39" spans="1:2" ht="12.75">
      <c r="A39" s="1"/>
      <c r="B39" s="1"/>
    </row>
    <row r="40" spans="1:2" ht="12.75">
      <c r="A40" s="1"/>
      <c r="B40" s="1"/>
    </row>
    <row r="41" spans="1:2" ht="12.75">
      <c r="A41" s="1"/>
      <c r="B41" s="1"/>
    </row>
    <row r="42" spans="1:2" ht="12.75">
      <c r="A42" s="1"/>
      <c r="B42" s="1"/>
    </row>
    <row r="43" spans="1:2" ht="12.75">
      <c r="A43" s="1"/>
      <c r="B43" s="1"/>
    </row>
    <row r="44" spans="1:2" ht="12.75">
      <c r="A44" s="1"/>
      <c r="B44" s="1"/>
    </row>
    <row r="45" spans="1:2" ht="12.75">
      <c r="A45" s="1"/>
      <c r="B45" s="1"/>
    </row>
    <row r="46" spans="1:2" ht="12.75">
      <c r="A46" s="1"/>
      <c r="B46" s="1"/>
    </row>
    <row r="47" spans="1:2" ht="12.75">
      <c r="A47" s="1"/>
      <c r="B47" s="1"/>
    </row>
    <row r="48" spans="1:2" ht="12.75">
      <c r="A48" s="1"/>
      <c r="B48" s="1"/>
    </row>
    <row r="49" spans="1:2" ht="12.75">
      <c r="A49" s="1"/>
      <c r="B49" s="1"/>
    </row>
    <row r="50" spans="1:2" ht="12.75">
      <c r="A50" s="1"/>
      <c r="B50" s="1"/>
    </row>
    <row r="51" spans="1:2" ht="12.75">
      <c r="A51" s="1"/>
      <c r="B51" s="1"/>
    </row>
    <row r="52" spans="1:2" ht="12.75">
      <c r="A52" s="1"/>
      <c r="B52" s="1"/>
    </row>
    <row r="53" spans="1:2" ht="12.75">
      <c r="A53" s="1"/>
      <c r="B53" s="1"/>
    </row>
    <row r="54" spans="1:2" ht="12.75">
      <c r="A54" s="1"/>
      <c r="B54" s="1"/>
    </row>
    <row r="55" spans="1:2" ht="12.75">
      <c r="A55" s="1"/>
      <c r="B55" s="1"/>
    </row>
    <row r="56" spans="1:2" ht="12.75">
      <c r="A56" s="1"/>
      <c r="B56" s="1"/>
    </row>
    <row r="57" spans="1:2" ht="12.75">
      <c r="A57" s="1"/>
      <c r="B57" s="1"/>
    </row>
    <row r="58" spans="1:2" ht="12.75">
      <c r="A58" s="1"/>
      <c r="B58" s="1"/>
    </row>
    <row r="59" spans="1:2" ht="12.75">
      <c r="A59" s="1"/>
      <c r="B59" s="1"/>
    </row>
    <row r="60" spans="1:2" ht="12.75">
      <c r="A60" s="1"/>
      <c r="B60" s="1"/>
    </row>
    <row r="61" spans="1:2" ht="12.75">
      <c r="A61" s="1"/>
      <c r="B61" s="1"/>
    </row>
    <row r="62" spans="1:2" ht="12.75">
      <c r="A62" s="1"/>
      <c r="B62" s="1"/>
    </row>
    <row r="63" spans="1:2" ht="12.75">
      <c r="A63" s="1"/>
      <c r="B63" s="1"/>
    </row>
    <row r="64" spans="1:2" ht="12.75">
      <c r="A64" s="1"/>
      <c r="B64" s="1"/>
    </row>
    <row r="65" spans="1:2" ht="12.75">
      <c r="A65" s="1"/>
      <c r="B65" s="1"/>
    </row>
    <row r="66" spans="1:2" ht="12.75">
      <c r="A66" s="1"/>
      <c r="B66" s="1"/>
    </row>
    <row r="67" spans="1:2" ht="12.75">
      <c r="A67" s="1"/>
      <c r="B67" s="1"/>
    </row>
    <row r="68" spans="1:2" ht="12.75">
      <c r="A68" s="1"/>
      <c r="B68" s="1"/>
    </row>
    <row r="69" spans="1:2" ht="12.75">
      <c r="A69" s="1"/>
      <c r="B69" s="1"/>
    </row>
    <row r="70" spans="1:2" ht="12.75">
      <c r="A70" s="1"/>
      <c r="B70" s="1"/>
    </row>
    <row r="71" spans="1:2" ht="12.75">
      <c r="A71" s="1"/>
      <c r="B71" s="1"/>
    </row>
    <row r="72" spans="1:2" ht="12.75">
      <c r="A72" s="1"/>
      <c r="B72" s="1"/>
    </row>
    <row r="73" spans="1:2" ht="12.75">
      <c r="A73" s="1"/>
      <c r="B73" s="1"/>
    </row>
    <row r="74" spans="1:2" ht="12.75">
      <c r="A74" s="1"/>
      <c r="B74" s="1"/>
    </row>
    <row r="75" spans="1:2" ht="12.75">
      <c r="A75" s="1"/>
      <c r="B75" s="1"/>
    </row>
    <row r="76" spans="1:2" ht="12.75">
      <c r="A76" s="1"/>
      <c r="B76" s="1"/>
    </row>
    <row r="77" spans="1:2" ht="12.75">
      <c r="A77" s="1"/>
      <c r="B77" s="1"/>
    </row>
    <row r="78" spans="1:2" ht="12.75">
      <c r="A78" s="1"/>
      <c r="B78" s="1"/>
    </row>
    <row r="79" spans="1:2" ht="12.75">
      <c r="A79" s="1"/>
      <c r="B79" s="1"/>
    </row>
    <row r="80" spans="1:2" ht="12.75">
      <c r="A80" s="1"/>
      <c r="B80" s="1"/>
    </row>
    <row r="81" spans="1:2" ht="12.75">
      <c r="A81" s="1"/>
      <c r="B81" s="1"/>
    </row>
    <row r="82" spans="1:2" ht="12.75">
      <c r="A82" s="1"/>
      <c r="B82" s="1"/>
    </row>
    <row r="83" spans="1:2" ht="12.75">
      <c r="A83" s="1"/>
      <c r="B83" s="1"/>
    </row>
    <row r="84" spans="1:2" ht="12.75">
      <c r="A84" s="1"/>
      <c r="B84" s="1"/>
    </row>
    <row r="85" spans="1:2" ht="12.75">
      <c r="A85" s="1"/>
      <c r="B85" s="1"/>
    </row>
    <row r="86" spans="1:2" ht="12.75">
      <c r="A86" s="1"/>
      <c r="B86" s="1"/>
    </row>
    <row r="87" spans="1:2" ht="12.75">
      <c r="A87" s="1"/>
      <c r="B87" s="1"/>
    </row>
    <row r="88" spans="1:2" ht="12.75">
      <c r="A88" s="1"/>
      <c r="B88" s="1"/>
    </row>
    <row r="89" spans="1:2" ht="12.75">
      <c r="A89" s="1"/>
      <c r="B89" s="1"/>
    </row>
    <row r="90" spans="1:2" ht="12.75">
      <c r="A90" s="1"/>
      <c r="B90" s="1"/>
    </row>
    <row r="91" spans="1:2" ht="12.75">
      <c r="A91" s="1"/>
      <c r="B91" s="1"/>
    </row>
    <row r="92" spans="1:2" ht="12.75">
      <c r="A92" s="1"/>
      <c r="B92" s="1"/>
    </row>
    <row r="93" spans="1:2" ht="12.75">
      <c r="A93" s="1"/>
      <c r="B93" s="1"/>
    </row>
    <row r="94" spans="1:2" ht="12.75">
      <c r="A94" s="1"/>
      <c r="B94" s="1"/>
    </row>
    <row r="95" spans="1:2" ht="12.75">
      <c r="A95" s="1"/>
      <c r="B95" s="1"/>
    </row>
    <row r="96" spans="1:2" ht="12.75">
      <c r="A96" s="1"/>
      <c r="B96" s="1"/>
    </row>
    <row r="97" spans="1:2" ht="12.75">
      <c r="A97" s="1"/>
      <c r="B97" s="1"/>
    </row>
    <row r="98" spans="1:2" ht="12.75">
      <c r="A98" s="1"/>
      <c r="B98" s="1"/>
    </row>
    <row r="99" spans="1:2" ht="12.75">
      <c r="A99" s="1"/>
      <c r="B99" s="1"/>
    </row>
    <row r="100" spans="1:2" ht="12.75">
      <c r="A100" s="1"/>
      <c r="B100" s="1"/>
    </row>
    <row r="101" spans="1:2" ht="12.75">
      <c r="A101" s="1"/>
      <c r="B101" s="1"/>
    </row>
    <row r="102" spans="1:2" ht="12.75">
      <c r="A102" s="1"/>
      <c r="B102" s="1"/>
    </row>
    <row r="103" spans="1:2" ht="12.75">
      <c r="A103" s="1"/>
      <c r="B103" s="1"/>
    </row>
    <row r="104" spans="1:2" ht="12.75">
      <c r="A104" s="1"/>
      <c r="B104" s="1"/>
    </row>
    <row r="105" spans="1:2" ht="12.75">
      <c r="A105" s="1"/>
      <c r="B105" s="1"/>
    </row>
    <row r="106" spans="1:2" ht="12.75">
      <c r="A106" s="1"/>
      <c r="B106" s="1"/>
    </row>
    <row r="107" spans="1:2" ht="12.75">
      <c r="A107" s="1"/>
      <c r="B107" s="1"/>
    </row>
    <row r="108" spans="1:2" ht="12.75">
      <c r="A108" s="1"/>
      <c r="B108" s="1"/>
    </row>
    <row r="109" spans="1:2" ht="12.75">
      <c r="A109" s="1"/>
      <c r="B109" s="1"/>
    </row>
    <row r="110" spans="1:2" ht="12.75">
      <c r="A110" s="1"/>
      <c r="B110" s="1"/>
    </row>
    <row r="111" spans="1:2" ht="12.75">
      <c r="A111" s="1"/>
      <c r="B111" s="1"/>
    </row>
    <row r="112" spans="1:2" ht="12.75">
      <c r="A112" s="1"/>
      <c r="B112" s="1"/>
    </row>
    <row r="113" spans="1:2" ht="12.75">
      <c r="A113" s="1"/>
      <c r="B113" s="1"/>
    </row>
    <row r="114" spans="1:2" ht="12.75">
      <c r="A114" s="1"/>
      <c r="B114" s="1"/>
    </row>
    <row r="115" spans="1:2" ht="12.75">
      <c r="A115" s="1"/>
      <c r="B115" s="1"/>
    </row>
    <row r="116" spans="1:2" ht="12.75">
      <c r="A116" s="1"/>
      <c r="B116" s="1"/>
    </row>
    <row r="117" spans="1:2" ht="12.75">
      <c r="A117" s="1"/>
      <c r="B117" s="1"/>
    </row>
    <row r="118" spans="1:2" ht="12.75">
      <c r="A118" s="1"/>
      <c r="B118" s="1"/>
    </row>
    <row r="119" spans="1:2" ht="12.75">
      <c r="A119" s="1"/>
      <c r="B119" s="1"/>
    </row>
    <row r="120" spans="1:2" ht="12.75">
      <c r="A120" s="1"/>
      <c r="B120" s="1"/>
    </row>
    <row r="121" spans="1:2" ht="12.75">
      <c r="A121" s="1"/>
      <c r="B121" s="1"/>
    </row>
    <row r="122" spans="1:2" ht="12.75">
      <c r="A122" s="1"/>
      <c r="B122" s="1"/>
    </row>
    <row r="123" spans="1:2" ht="12.75">
      <c r="A123" s="1"/>
      <c r="B123" s="1"/>
    </row>
    <row r="124" spans="1:2" ht="12.75">
      <c r="A124" s="1"/>
      <c r="B124" s="1"/>
    </row>
    <row r="125" spans="1:2" ht="12.75">
      <c r="A125" s="1"/>
      <c r="B125" s="1"/>
    </row>
    <row r="126" spans="1:2" ht="12.75">
      <c r="A126" s="1"/>
      <c r="B126" s="1"/>
    </row>
    <row r="127" spans="1:2" ht="12.75">
      <c r="A127" s="1"/>
      <c r="B127" s="1"/>
    </row>
    <row r="128" spans="1:2" ht="12.75">
      <c r="A128" s="1"/>
      <c r="B128" s="1"/>
    </row>
    <row r="129" spans="1:2" ht="12.75">
      <c r="A129" s="1"/>
      <c r="B129" s="1"/>
    </row>
    <row r="130" spans="1:2" ht="12.75">
      <c r="A130" s="1"/>
      <c r="B130" s="1"/>
    </row>
    <row r="131" spans="1:2" ht="12.75">
      <c r="A131" s="1"/>
      <c r="B131" s="1"/>
    </row>
    <row r="132" spans="1:2" ht="12.75">
      <c r="A132" s="1"/>
      <c r="B132" s="1"/>
    </row>
    <row r="133" spans="1:2" ht="12.75">
      <c r="A133" s="1"/>
      <c r="B133" s="1"/>
    </row>
    <row r="134" spans="1:2" ht="12.75">
      <c r="A134" s="1"/>
      <c r="B134" s="1"/>
    </row>
    <row r="135" spans="1:2" ht="12.75">
      <c r="A135" s="1"/>
      <c r="B135" s="1"/>
    </row>
    <row r="136" spans="1:2" ht="12.75">
      <c r="A136" s="1"/>
      <c r="B136" s="1"/>
    </row>
    <row r="137" spans="1:2" ht="12.75">
      <c r="A137" s="1"/>
      <c r="B137" s="1"/>
    </row>
    <row r="138" spans="1:2" ht="12.75">
      <c r="A138" s="1"/>
      <c r="B138" s="1"/>
    </row>
    <row r="139" spans="1:2" ht="12.75">
      <c r="A139" s="1"/>
      <c r="B139" s="1"/>
    </row>
    <row r="140" spans="1:2" ht="12.75">
      <c r="A140" s="1"/>
      <c r="B140" s="1"/>
    </row>
    <row r="141" spans="1:2" ht="12.75">
      <c r="A141" s="1"/>
      <c r="B141" s="1"/>
    </row>
    <row r="142" spans="1:2" ht="12.75">
      <c r="A142" s="1"/>
      <c r="B142" s="1"/>
    </row>
    <row r="143" spans="1:2" ht="12.75">
      <c r="A143" s="1"/>
      <c r="B143" s="1"/>
    </row>
    <row r="144" spans="1:2" ht="12.75">
      <c r="A144" s="1"/>
      <c r="B144" s="1"/>
    </row>
    <row r="145" spans="1:2" ht="12.75">
      <c r="A145" s="1"/>
      <c r="B145" s="1"/>
    </row>
    <row r="146" spans="1:2" ht="12.75">
      <c r="A146" s="1"/>
      <c r="B146" s="1"/>
    </row>
    <row r="147" spans="1:2" ht="12.75">
      <c r="A147" s="1"/>
      <c r="B147" s="1"/>
    </row>
    <row r="148" spans="1:2" ht="12.75">
      <c r="A148" s="1"/>
      <c r="B148" s="1"/>
    </row>
    <row r="149" spans="1:2" ht="12.75">
      <c r="A149" s="1"/>
      <c r="B149" s="1"/>
    </row>
    <row r="150" spans="1:2" ht="12.75">
      <c r="A150" s="1"/>
      <c r="B150" s="1"/>
    </row>
    <row r="151" spans="1:2" ht="12.75">
      <c r="A151" s="1"/>
      <c r="B151" s="1"/>
    </row>
    <row r="152" spans="1:2" ht="12.75">
      <c r="A152" s="1"/>
      <c r="B152" s="1"/>
    </row>
    <row r="153" spans="1:2" ht="12.75">
      <c r="A153" s="1"/>
      <c r="B153" s="1"/>
    </row>
    <row r="154" spans="1:2" ht="12.75">
      <c r="A154" s="1"/>
      <c r="B154" s="1"/>
    </row>
    <row r="155" spans="1:2" ht="12.75">
      <c r="A155" s="1"/>
      <c r="B155" s="1"/>
    </row>
    <row r="156" spans="1:2" ht="12.75">
      <c r="A156" s="1"/>
      <c r="B156" s="1"/>
    </row>
    <row r="157" spans="1:2" ht="12.75">
      <c r="A157" s="1"/>
      <c r="B157" s="1"/>
    </row>
    <row r="158" spans="1:2" ht="12.75">
      <c r="A158" s="1"/>
      <c r="B158" s="1"/>
    </row>
    <row r="159" spans="1:2" ht="12.75">
      <c r="A159" s="1"/>
      <c r="B159" s="1"/>
    </row>
    <row r="160" spans="1:2" ht="12.75">
      <c r="A160" s="1"/>
      <c r="B160" s="1"/>
    </row>
    <row r="161" spans="1:2" ht="12.75">
      <c r="A161" s="1"/>
      <c r="B161" s="1"/>
    </row>
    <row r="162" spans="1:2" ht="12.75">
      <c r="A162" s="1"/>
      <c r="B162" s="1"/>
    </row>
    <row r="163" spans="1:2" ht="12.75">
      <c r="A163" s="1"/>
      <c r="B163" s="1"/>
    </row>
    <row r="164" spans="1:2" ht="12.75">
      <c r="A164" s="1"/>
      <c r="B164" s="1"/>
    </row>
    <row r="165" spans="1:2" ht="12.75">
      <c r="A165" s="1"/>
      <c r="B165" s="1"/>
    </row>
    <row r="166" spans="1:2" ht="12.75">
      <c r="A166" s="1"/>
      <c r="B166" s="1"/>
    </row>
    <row r="167" spans="1:2" ht="12.75">
      <c r="A167" s="1"/>
      <c r="B167" s="1"/>
    </row>
    <row r="168" spans="1:2" ht="12.75">
      <c r="A168" s="1"/>
      <c r="B168" s="1"/>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1"/>
      <c r="B176" s="1"/>
    </row>
    <row r="177" spans="1:2" ht="12.75">
      <c r="A177" s="1"/>
      <c r="B177" s="1"/>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Home</vt:lpstr>
      <vt:lpstr>Budget</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Rawlings</dc:creator>
  <cp:lastModifiedBy>Shannon Rawlings</cp:lastModifiedBy>
  <dcterms:created xsi:type="dcterms:W3CDTF">2019-11-19T05:10:43Z</dcterms:created>
  <dcterms:modified xsi:type="dcterms:W3CDTF">2019-12-16T22:31:16Z</dcterms:modified>
</cp:coreProperties>
</file>